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ento_sešit"/>
  <bookViews>
    <workbookView xWindow="-15" yWindow="-15" windowWidth="14520" windowHeight="13020" activeTab="2"/>
  </bookViews>
  <sheets>
    <sheet name="KrList" sheetId="81" r:id="rId1"/>
    <sheet name="Rekap" sheetId="82" r:id="rId2"/>
    <sheet name="SP" sheetId="68" r:id="rId3"/>
  </sheets>
  <definedNames>
    <definedName name="_xlnm._FilterDatabase" localSheetId="2" hidden="1">SP!#REF!</definedName>
    <definedName name="ADKM">#REF!</definedName>
    <definedName name="Analog">#REF!</definedName>
    <definedName name="CENA_CELKEM">#REF!</definedName>
    <definedName name="MDKM">#REF!</definedName>
    <definedName name="Monolog">#REF!</definedName>
    <definedName name="_xlnm.Print_Titles" localSheetId="1">Rekap!$35:$35</definedName>
    <definedName name="_xlnm.Print_Titles" localSheetId="2">SP!$1:$2</definedName>
    <definedName name="Pocet_Integral">#REF!</definedName>
    <definedName name="PocetMJ">#REF!</definedName>
    <definedName name="SazbaDPH1">#REF!</definedName>
    <definedName name="SazbaDPH2">#REF!</definedName>
  </definedNames>
  <calcPr calcId="125725"/>
</workbook>
</file>

<file path=xl/calcChain.xml><?xml version="1.0" encoding="utf-8"?>
<calcChain xmlns="http://schemas.openxmlformats.org/spreadsheetml/2006/main">
  <c r="A10" i="68"/>
  <c r="A11" s="1"/>
  <c r="A12" s="1"/>
  <c r="A13" s="1"/>
  <c r="A14" s="1"/>
  <c r="A15" s="1"/>
  <c r="A16" s="1"/>
  <c r="A17" s="1"/>
  <c r="A18" s="1"/>
  <c r="A19" s="1"/>
  <c r="J105" l="1"/>
  <c r="J104"/>
  <c r="J103"/>
  <c r="J102"/>
  <c r="J101"/>
  <c r="J100"/>
  <c r="J106" s="1"/>
  <c r="J97"/>
  <c r="J96"/>
  <c r="J95"/>
  <c r="J94"/>
  <c r="J93"/>
  <c r="J92"/>
  <c r="J90"/>
  <c r="J89"/>
  <c r="J88"/>
  <c r="J87"/>
  <c r="J85"/>
  <c r="J84"/>
  <c r="J83"/>
  <c r="J82"/>
  <c r="J98" s="1"/>
  <c r="J75"/>
  <c r="H75"/>
  <c r="J74"/>
  <c r="H74"/>
  <c r="J73"/>
  <c r="H73"/>
  <c r="J72"/>
  <c r="H72"/>
  <c r="J71"/>
  <c r="H71"/>
  <c r="J70"/>
  <c r="H70"/>
  <c r="J69"/>
  <c r="H69"/>
  <c r="J68"/>
  <c r="H68"/>
  <c r="J67"/>
  <c r="H67"/>
  <c r="J66"/>
  <c r="H66"/>
  <c r="J65"/>
  <c r="H65"/>
  <c r="J64"/>
  <c r="H64"/>
  <c r="J63"/>
  <c r="H63"/>
  <c r="J62"/>
  <c r="H62"/>
  <c r="J61"/>
  <c r="H61"/>
  <c r="J60"/>
  <c r="H60"/>
  <c r="J59"/>
  <c r="H59"/>
  <c r="J58"/>
  <c r="H58"/>
  <c r="J57"/>
  <c r="H57"/>
  <c r="J56"/>
  <c r="H56"/>
  <c r="J55"/>
  <c r="H55"/>
  <c r="J54"/>
  <c r="H54"/>
  <c r="J53"/>
  <c r="H53"/>
  <c r="J52"/>
  <c r="H52"/>
  <c r="J51"/>
  <c r="H51"/>
  <c r="J50"/>
  <c r="H50"/>
  <c r="J49"/>
  <c r="H49"/>
  <c r="J48"/>
  <c r="H48"/>
  <c r="J47"/>
  <c r="H47"/>
  <c r="H46"/>
  <c r="H45"/>
  <c r="J44"/>
  <c r="H44"/>
  <c r="J43"/>
  <c r="H43"/>
  <c r="J42"/>
  <c r="H42"/>
  <c r="J41"/>
  <c r="H41"/>
  <c r="J40"/>
  <c r="H40"/>
  <c r="J39"/>
  <c r="H39"/>
  <c r="J38"/>
  <c r="H38"/>
  <c r="J37"/>
  <c r="H37"/>
  <c r="J32"/>
  <c r="J31"/>
  <c r="J30"/>
  <c r="J29"/>
  <c r="H32"/>
  <c r="H31"/>
  <c r="H30"/>
  <c r="H29"/>
  <c r="J27"/>
  <c r="H27"/>
  <c r="J25"/>
  <c r="H25"/>
  <c r="J23"/>
  <c r="H23"/>
  <c r="J22"/>
  <c r="H22"/>
  <c r="J21"/>
  <c r="H21"/>
  <c r="J20"/>
  <c r="H20"/>
  <c r="J19"/>
  <c r="H19"/>
  <c r="J5"/>
  <c r="H5"/>
  <c r="A3"/>
  <c r="A4" s="1"/>
  <c r="A5" s="1"/>
  <c r="A6" s="1"/>
  <c r="A7" s="1"/>
  <c r="A8" s="1"/>
  <c r="A9" s="1"/>
  <c r="A20" l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H13" i="82"/>
  <c r="H12"/>
  <c r="H78" i="68"/>
  <c r="G8" i="82" s="1"/>
  <c r="J76" i="68"/>
  <c r="J77" s="1"/>
  <c r="J79" s="1"/>
  <c r="H33"/>
  <c r="G7" i="82" s="1"/>
  <c r="J34" i="68"/>
  <c r="H9" i="82" s="1"/>
  <c r="G2"/>
  <c r="J80" i="68" l="1"/>
  <c r="H10" i="82"/>
  <c r="J35" i="68"/>
  <c r="C1" i="82" l="1"/>
  <c r="I47"/>
  <c r="F47"/>
  <c r="E47"/>
  <c r="G19" i="81"/>
  <c r="G18"/>
  <c r="G17"/>
  <c r="G16"/>
  <c r="H47" i="82" l="1"/>
  <c r="F15" i="81" s="1"/>
  <c r="F20" s="1"/>
  <c r="G47" i="82"/>
  <c r="D15" i="81" s="1"/>
  <c r="D20" s="1"/>
  <c r="G15" l="1"/>
  <c r="G20" s="1"/>
  <c r="F26" s="1"/>
  <c r="F27" s="1"/>
  <c r="F31" s="1"/>
</calcChain>
</file>

<file path=xl/sharedStrings.xml><?xml version="1.0" encoding="utf-8"?>
<sst xmlns="http://schemas.openxmlformats.org/spreadsheetml/2006/main" count="285" uniqueCount="177">
  <si>
    <t/>
  </si>
  <si>
    <t>ks</t>
  </si>
  <si>
    <t xml:space="preserve"> -S Forma kabelová 100x2</t>
  </si>
  <si>
    <t>S K</t>
  </si>
  <si>
    <t>Keystone  1xRJ45, kat.6, nestíněný</t>
  </si>
  <si>
    <t>U/UTP 4P , cat 6, LSZH</t>
  </si>
  <si>
    <t>Dodávka zařízení</t>
  </si>
  <si>
    <t>Elektroinstal. PVC trubka ohebná 16mm</t>
  </si>
  <si>
    <t>Elektroinstal. PVC trubka ohebná 23mm</t>
  </si>
  <si>
    <t>Elektroinstal. PVC trubka ohebná 29mm</t>
  </si>
  <si>
    <t>Elektroinstal. PVC trubka ohebná 36mm</t>
  </si>
  <si>
    <t>C - 2 2 M      - ROZVODY</t>
  </si>
  <si>
    <t>Osazení hmoždinky 8mm v cihl. zdivu</t>
  </si>
  <si>
    <t>Páska stahovací</t>
  </si>
  <si>
    <t>Příchytka stahovacích pásek</t>
  </si>
  <si>
    <t>NOSNÝ MATERIÁL</t>
  </si>
  <si>
    <t>Nosný materiál</t>
  </si>
  <si>
    <t>mn.</t>
  </si>
  <si>
    <t xml:space="preserve"> -S Kabelová forma UTP kabelu</t>
  </si>
  <si>
    <t>Zemní práce</t>
  </si>
  <si>
    <t>Krabice KO 97 vč. víčka</t>
  </si>
  <si>
    <t>Krabice KO 125</t>
  </si>
  <si>
    <t>Vicko KO 125</t>
  </si>
  <si>
    <t>Krabice univers. KU68/2 vč. víčka</t>
  </si>
  <si>
    <t xml:space="preserve"> -S Měření kabelu, zpacování protokolu</t>
  </si>
  <si>
    <t>mn.j.</t>
  </si>
  <si>
    <t>m</t>
  </si>
  <si>
    <t>Víko žlabu 62/50</t>
  </si>
  <si>
    <t>Nosník "62"</t>
  </si>
  <si>
    <t>T-kus "62"</t>
  </si>
  <si>
    <t>T-kus "62" - víko</t>
  </si>
  <si>
    <t>Koleno "62"</t>
  </si>
  <si>
    <t>Koleno "62" - víko</t>
  </si>
  <si>
    <t>Víko žlabu 125/50</t>
  </si>
  <si>
    <t>Nosnik "125"</t>
  </si>
  <si>
    <t>T-kus "125"</t>
  </si>
  <si>
    <t>T-kus "125" - víko</t>
  </si>
  <si>
    <t>Koleno "125"</t>
  </si>
  <si>
    <t>Koleno "125" - víko</t>
  </si>
  <si>
    <t>Víko žlabu 250/50</t>
  </si>
  <si>
    <t>Nosnik "250"</t>
  </si>
  <si>
    <t>Koleno "250"</t>
  </si>
  <si>
    <t>Koleno "250" - víko</t>
  </si>
  <si>
    <t>Spojovaci mater. 100ks (srouby,matice)</t>
  </si>
  <si>
    <t>Spojka</t>
  </si>
  <si>
    <t>Vyhledání vývodu nebo krabice</t>
  </si>
  <si>
    <t>Odv. a zavičk. krab. s víčkem na závit</t>
  </si>
  <si>
    <t>Odv. a zav. krab. s víčkem na šrouby</t>
  </si>
  <si>
    <t>POLOŽKOVÝ ROZPOČET</t>
  </si>
  <si>
    <t>Objekt :</t>
  </si>
  <si>
    <t>Stavba :</t>
  </si>
  <si>
    <t>HZS</t>
  </si>
  <si>
    <t>Vypracoval</t>
  </si>
  <si>
    <t>Za zhotovitele</t>
  </si>
  <si>
    <t>Za objednatele</t>
  </si>
  <si>
    <t>Datum :</t>
  </si>
  <si>
    <t>Podpis:</t>
  </si>
  <si>
    <t>Podpis :</t>
  </si>
  <si>
    <t>Základ pro DPH</t>
  </si>
  <si>
    <t>DPH</t>
  </si>
  <si>
    <t>CENA ZA OBJEKT CELKEM</t>
  </si>
  <si>
    <t xml:space="preserve"> - 19" ventilátor do stropu rozvaděče,</t>
  </si>
  <si>
    <t xml:space="preserve"> - 19" 1U záslepka,</t>
  </si>
  <si>
    <t xml:space="preserve"> - ostatní drobný materiál nutný k montáži a zprovoznění rozvaděče</t>
  </si>
  <si>
    <t>Páteřní rozvody</t>
  </si>
  <si>
    <t>Zásuvky</t>
  </si>
  <si>
    <t xml:space="preserve"> -S Revize SK</t>
  </si>
  <si>
    <t>Optika</t>
  </si>
  <si>
    <t>Odstranění ochrany FO vlákna vlákna</t>
  </si>
  <si>
    <t>Uchycení rezervy FO kabelu</t>
  </si>
  <si>
    <t>Maska nosná pro 2xRJ45, TANGO</t>
  </si>
  <si>
    <t>Maska nosná pro 1xRJ45, TANGO</t>
  </si>
  <si>
    <t>Značení trasy vedení</t>
  </si>
  <si>
    <t>Zhotovení kruhových otvorů</t>
  </si>
  <si>
    <t xml:space="preserve"> -S Převzetí prostor</t>
  </si>
  <si>
    <t>-S Seznameni s projektem</t>
  </si>
  <si>
    <t>Štítek kabelový</t>
  </si>
  <si>
    <t>Uzemění kabelu</t>
  </si>
  <si>
    <t>19' rozvaděč stojanový 42U/600x600 skleněné dveře vč.:</t>
  </si>
  <si>
    <t>kpl</t>
  </si>
  <si>
    <t>Horiz. rozvody</t>
  </si>
  <si>
    <t>Složka - A, nosný materiál</t>
  </si>
  <si>
    <t xml:space="preserve"> -S Montáž RJ45 </t>
  </si>
  <si>
    <t>Trubka PVC do betonu 2316/LPE-1</t>
  </si>
  <si>
    <t>Typ</t>
  </si>
  <si>
    <t>Název</t>
  </si>
  <si>
    <t>Aktivní prvky</t>
  </si>
  <si>
    <t>Rozpočet :</t>
  </si>
  <si>
    <t>Oddíl</t>
  </si>
  <si>
    <t>HSV</t>
  </si>
  <si>
    <t>PSV</t>
  </si>
  <si>
    <t>Dodávka</t>
  </si>
  <si>
    <t>Montáž</t>
  </si>
  <si>
    <t>Montáž zařízení</t>
  </si>
  <si>
    <t>Montáž rozvodů</t>
  </si>
  <si>
    <t>Ostatní montáže - zařízení</t>
  </si>
  <si>
    <t>Ostatní montáže - rozvody</t>
  </si>
  <si>
    <t>CELKEM  OBJEKT</t>
  </si>
  <si>
    <t>č.pol.</t>
  </si>
  <si>
    <t>montáž</t>
  </si>
  <si>
    <t>Výrobce</t>
  </si>
  <si>
    <t>cena/jedn.</t>
  </si>
  <si>
    <t>dod/celkem</t>
  </si>
  <si>
    <t>mont./celkem</t>
  </si>
  <si>
    <t>CELKEM - DODÁVKA, vč. dopravy</t>
  </si>
  <si>
    <t>CELKEM - MONTÁŽ,  vč. přesunu</t>
  </si>
  <si>
    <t xml:space="preserve">DODÁVKA ZAŘÍZENÍ - CELKEM </t>
  </si>
  <si>
    <t>NOSNÝ MATERIÁL - CELKEM</t>
  </si>
  <si>
    <t>OSTATNÍ MONTÁŽE - ZAŘÍZENÍ- CELKEM</t>
  </si>
  <si>
    <t>OSTATNÍ MONTÁŽE - ROZVODY- CELKEM</t>
  </si>
  <si>
    <t>Strukturovaná kabeláž (SK)</t>
  </si>
  <si>
    <t>REKAPITULACE  SLP</t>
  </si>
  <si>
    <t>Složka - B, podružný materiál t.j. 3% z "A"</t>
  </si>
  <si>
    <t>Kryt zásuvky komunikační TANGO</t>
  </si>
  <si>
    <t>Rámeček jednonásobný, bílý - TANGO</t>
  </si>
  <si>
    <t xml:space="preserve"> - 19"1U Patch Panel Cat.6 24xRJ45 kompletní</t>
  </si>
  <si>
    <t xml:space="preserve"> - Patchkord RJ45/RJ45, cat.6 - 2m</t>
  </si>
  <si>
    <t xml:space="preserve"> - Patchkord RJ45/RJ45, cat.6 - 1m</t>
  </si>
  <si>
    <t>C - 2 2 M -  ZAŘÍZENÍ</t>
  </si>
  <si>
    <t xml:space="preserve"> - 19" osvětlení rozvaděče 1U</t>
  </si>
  <si>
    <t>Název oddílu</t>
  </si>
  <si>
    <t>D1.01.01 - ARCHITEKTONICKO-STAVEBNÉ RIEŠENIE</t>
  </si>
  <si>
    <t>Objekt</t>
  </si>
  <si>
    <t>Název objektu</t>
  </si>
  <si>
    <t>Stavba</t>
  </si>
  <si>
    <t>Název stavby</t>
  </si>
  <si>
    <t>Projektant</t>
  </si>
  <si>
    <t>Objednatel</t>
  </si>
  <si>
    <t>Dodavatel</t>
  </si>
  <si>
    <t>Rozpočtoval</t>
  </si>
  <si>
    <t>Rozpis ceny</t>
  </si>
  <si>
    <t>Celkem</t>
  </si>
  <si>
    <t>MON</t>
  </si>
  <si>
    <t>Vedlejší náklady</t>
  </si>
  <si>
    <t>Ostatní náklady</t>
  </si>
  <si>
    <t>Jméno:</t>
  </si>
  <si>
    <t xml:space="preserve">   </t>
  </si>
  <si>
    <t xml:space="preserve">%  </t>
  </si>
  <si>
    <t xml:space="preserve">% </t>
  </si>
  <si>
    <t>Popis :</t>
  </si>
  <si>
    <t>Textová, výkresová i tabulková část projektové dokumentace tvoří jeden vzájemně se doplňující a provázaný celek. Jednotliví účastníci výběrového řízení se musí seznámit s projektojektovou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</si>
  <si>
    <t>Ing. Miroslav Rek</t>
  </si>
  <si>
    <t>Ukončení vlákna pigtailem</t>
  </si>
  <si>
    <t>Měření FO vláken vč. vystavení protokolu</t>
  </si>
  <si>
    <t>Svar dvou vláken</t>
  </si>
  <si>
    <t xml:space="preserve"> - 19" optická vana vč .organizéru, adaptérů a pigtailů pro ukončení všech vláken </t>
  </si>
  <si>
    <t>Protipožární pěna 325 ml, max. 2,1 l vyplně, vč. označení PU</t>
  </si>
  <si>
    <t xml:space="preserve"> - 19" 1U panel telefonních linek 50xRJ45, kompletní</t>
  </si>
  <si>
    <t xml:space="preserve"> - Napájecí přepínač 2x230V In, 8x230V Out</t>
  </si>
  <si>
    <t>Montáž opt.  adaptérů</t>
  </si>
  <si>
    <t>R.M.Elektro</t>
  </si>
  <si>
    <t>D.1.7 - Zařízení slaboproudé elektrotechniky</t>
  </si>
  <si>
    <t>Nemocnice Břeclav - stravovací provoz</t>
  </si>
  <si>
    <t>MEDICOPROJECT, s.r.o.</t>
  </si>
  <si>
    <t>SO 01 Stavební úpravy stravovacího provozu</t>
  </si>
  <si>
    <t>C9200L-48P-4X-A</t>
  </si>
  <si>
    <t>Catalyst 9200L 48-port PoE+, 4 x 10G, Network Advantage</t>
  </si>
  <si>
    <t>C9200L-DNA-A-48-3Y</t>
  </si>
  <si>
    <t>C9200L Cisco DNA Essentials, 48-port, 3 Year Term license</t>
  </si>
  <si>
    <t>SFP-10G-LR-S=</t>
  </si>
  <si>
    <t>10GBASE-LR SFP Module, Enterprise-Class</t>
  </si>
  <si>
    <t>C9200L-STACK-KIT=</t>
  </si>
  <si>
    <t>Cisco Catalyst 9200L Stack Module</t>
  </si>
  <si>
    <t>Rozvaděče</t>
  </si>
  <si>
    <r>
      <t>Optický kabel  SM 24vl. 9/ 125</t>
    </r>
    <r>
      <rPr>
        <sz val="10"/>
        <rFont val="Calibri"/>
        <family val="2"/>
        <charset val="238"/>
      </rPr>
      <t>µ</t>
    </r>
    <r>
      <rPr>
        <sz val="8.5"/>
        <rFont val="Arial CE"/>
        <family val="2"/>
        <charset val="238"/>
      </rPr>
      <t>m, LS0H, univ.</t>
    </r>
  </si>
  <si>
    <r>
      <t xml:space="preserve">Hmoždinka </t>
    </r>
    <r>
      <rPr>
        <sz val="10"/>
        <rFont val="Arial"/>
        <family val="2"/>
        <charset val="238"/>
      </rPr>
      <t>Φ</t>
    </r>
    <r>
      <rPr>
        <sz val="10"/>
        <rFont val="Arial CE"/>
        <family val="2"/>
        <charset val="238"/>
      </rPr>
      <t>6mm vč. vrutu</t>
    </r>
  </si>
  <si>
    <t>DR2.1</t>
  </si>
  <si>
    <t xml:space="preserve"> - UPS - záložní zdroj 230V, 1000W</t>
  </si>
  <si>
    <t xml:space="preserve"> - duplexní patchcord 9/125 SC/SC 2m </t>
  </si>
  <si>
    <t>CISCO</t>
  </si>
  <si>
    <t>Mikrotrubička  14/10, zodolněná, modrá</t>
  </si>
  <si>
    <t>Kabelový žlab kovový 62/50</t>
  </si>
  <si>
    <t>Kabelový žlab kovový 125/50</t>
  </si>
  <si>
    <t>Kabelový žlab kovový 250/50</t>
  </si>
  <si>
    <t>Lišta plastová LV 18x13</t>
  </si>
  <si>
    <t>Lišta plastová LV 24x22</t>
  </si>
  <si>
    <t>Lišta plastová LV 40x15</t>
  </si>
</sst>
</file>

<file path=xl/styles.xml><?xml version="1.0" encoding="utf-8"?>
<styleSheet xmlns="http://schemas.openxmlformats.org/spreadsheetml/2006/main">
  <numFmts count="6">
    <numFmt numFmtId="44" formatCode="_-* #,##0.00\ &quot;Kč&quot;_-;\-* #,##0.00\ &quot;Kč&quot;_-;_-* &quot;-&quot;??\ &quot;Kč&quot;_-;_-@_-"/>
    <numFmt numFmtId="164" formatCode="0.00E+00_)"/>
    <numFmt numFmtId="165" formatCode="0_)"/>
    <numFmt numFmtId="166" formatCode="_-* #,##0\ &quot;Kč&quot;_-;\-* #,##0\ &quot;Kč&quot;_-;_-* &quot;-&quot;??\ &quot;Kč&quot;_-;_-@_-"/>
    <numFmt numFmtId="167" formatCode="#,##0.0"/>
    <numFmt numFmtId="168" formatCode="#,##0.00\ [$CZK]"/>
  </numFmts>
  <fonts count="29">
    <font>
      <sz val="12"/>
      <name val="LinePrinter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2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10"/>
      <name val="Arial CE"/>
    </font>
    <font>
      <b/>
      <sz val="10"/>
      <name val="Arial"/>
      <family val="2"/>
      <charset val="238"/>
    </font>
    <font>
      <sz val="8"/>
      <name val="Arial"/>
      <family val="2"/>
    </font>
    <font>
      <sz val="8"/>
      <name val="Arial CE"/>
      <family val="2"/>
      <charset val="238"/>
    </font>
    <font>
      <sz val="12"/>
      <name val="Arial CE"/>
      <charset val="238"/>
    </font>
    <font>
      <b/>
      <sz val="8"/>
      <name val="Arial"/>
      <family val="2"/>
    </font>
    <font>
      <b/>
      <sz val="11"/>
      <name val="Arial CE"/>
      <charset val="238"/>
    </font>
    <font>
      <b/>
      <sz val="8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name val="Calibri"/>
      <family val="2"/>
      <charset val="238"/>
    </font>
    <font>
      <b/>
      <sz val="11"/>
      <name val="Arial CE"/>
      <family val="2"/>
      <charset val="238"/>
    </font>
    <font>
      <sz val="8.5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4"/>
      <name val="Arial CE"/>
      <charset val="238"/>
    </font>
    <font>
      <b/>
      <sz val="12"/>
      <name val="Arial CE"/>
      <charset val="238"/>
    </font>
    <font>
      <sz val="11"/>
      <name val="Arial CE"/>
      <charset val="238"/>
    </font>
    <font>
      <i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2">
    <xf numFmtId="0" fontId="0" fillId="0" borderId="0"/>
    <xf numFmtId="44" fontId="2" fillId="0" borderId="0" applyFont="0" applyFill="0" applyBorder="0" applyAlignment="0" applyProtection="0"/>
    <xf numFmtId="49" fontId="3" fillId="0" borderId="1" applyNumberFormat="0">
      <alignment vertical="center" wrapText="1"/>
    </xf>
    <xf numFmtId="0" fontId="19" fillId="0" borderId="2">
      <alignment horizontal="justify" vertical="center" wrapText="1"/>
      <protection locked="0"/>
    </xf>
    <xf numFmtId="0" fontId="9" fillId="0" borderId="0"/>
    <xf numFmtId="0" fontId="3" fillId="0" borderId="0"/>
    <xf numFmtId="0" fontId="2" fillId="0" borderId="0"/>
    <xf numFmtId="0" fontId="11" fillId="0" borderId="0"/>
    <xf numFmtId="0" fontId="18" fillId="0" borderId="2" applyProtection="0">
      <alignment horizontal="justify" vertical="center" wrapText="1"/>
    </xf>
    <xf numFmtId="0" fontId="13" fillId="0" borderId="2">
      <alignment horizontal="left" vertical="center" wrapText="1" indent="1"/>
    </xf>
    <xf numFmtId="0" fontId="16" fillId="0" borderId="1">
      <alignment horizontal="left" vertical="center" wrapText="1"/>
    </xf>
    <xf numFmtId="0" fontId="9" fillId="0" borderId="0"/>
  </cellStyleXfs>
  <cellXfs count="295">
    <xf numFmtId="164" fontId="0" fillId="0" borderId="0" xfId="0" applyNumberFormat="1"/>
    <xf numFmtId="164" fontId="3" fillId="0" borderId="0" xfId="0" applyNumberFormat="1" applyFont="1" applyAlignment="1">
      <alignment vertical="top" wrapText="1"/>
    </xf>
    <xf numFmtId="1" fontId="3" fillId="0" borderId="0" xfId="0" applyNumberFormat="1" applyFont="1" applyAlignment="1">
      <alignment horizontal="center" vertical="top" wrapText="1"/>
    </xf>
    <xf numFmtId="164" fontId="3" fillId="0" borderId="0" xfId="0" applyNumberFormat="1" applyFont="1" applyAlignment="1">
      <alignment vertical="top"/>
    </xf>
    <xf numFmtId="164" fontId="3" fillId="0" borderId="0" xfId="0" applyNumberFormat="1" applyFont="1" applyBorder="1" applyAlignment="1">
      <alignment vertical="top"/>
    </xf>
    <xf numFmtId="164" fontId="3" fillId="0" borderId="0" xfId="0" applyNumberFormat="1" applyFont="1" applyAlignment="1">
      <alignment horizontal="center" vertical="top"/>
    </xf>
    <xf numFmtId="164" fontId="4" fillId="0" borderId="0" xfId="0" applyNumberFormat="1" applyFont="1" applyAlignment="1">
      <alignment vertical="top"/>
    </xf>
    <xf numFmtId="0" fontId="12" fillId="0" borderId="0" xfId="0" applyFont="1" applyBorder="1" applyAlignment="1">
      <alignment vertical="top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0" fontId="9" fillId="0" borderId="0" xfId="6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1" fontId="3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/>
    </xf>
    <xf numFmtId="1" fontId="4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centerContinuous" vertical="top"/>
    </xf>
    <xf numFmtId="4" fontId="3" fillId="0" borderId="0" xfId="0" applyNumberFormat="1" applyFont="1" applyAlignment="1">
      <alignment vertical="top"/>
    </xf>
    <xf numFmtId="0" fontId="12" fillId="0" borderId="0" xfId="0" applyFont="1" applyBorder="1" applyAlignment="1">
      <alignment horizontal="left" vertical="top"/>
    </xf>
    <xf numFmtId="164" fontId="9" fillId="0" borderId="0" xfId="0" applyNumberFormat="1" applyFont="1" applyBorder="1" applyAlignment="1">
      <alignment vertical="top"/>
    </xf>
    <xf numFmtId="0" fontId="9" fillId="0" borderId="0" xfId="0" applyFont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9" fillId="0" borderId="0" xfId="0" applyFont="1" applyBorder="1" applyAlignment="1">
      <alignment horizontal="left" vertical="top" wrapText="1"/>
    </xf>
    <xf numFmtId="164" fontId="9" fillId="0" borderId="0" xfId="0" applyNumberFormat="1" applyFont="1" applyFill="1" applyBorder="1" applyAlignment="1">
      <alignment vertical="top" wrapText="1"/>
    </xf>
    <xf numFmtId="1" fontId="3" fillId="0" borderId="0" xfId="0" applyNumberFormat="1" applyFont="1" applyAlignment="1">
      <alignment vertical="top"/>
    </xf>
    <xf numFmtId="164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horizontal="center" vertical="top"/>
    </xf>
    <xf numFmtId="164" fontId="9" fillId="0" borderId="0" xfId="0" applyNumberFormat="1" applyFont="1" applyFill="1" applyBorder="1" applyAlignment="1">
      <alignment vertical="top"/>
    </xf>
    <xf numFmtId="4" fontId="12" fillId="0" borderId="0" xfId="0" applyNumberFormat="1" applyFont="1" applyFill="1" applyBorder="1" applyAlignment="1">
      <alignment horizontal="center" vertical="top"/>
    </xf>
    <xf numFmtId="4" fontId="9" fillId="0" borderId="0" xfId="0" applyNumberFormat="1" applyFont="1" applyFill="1" applyAlignment="1">
      <alignment vertical="top"/>
    </xf>
    <xf numFmtId="1" fontId="9" fillId="0" borderId="0" xfId="0" applyNumberFormat="1" applyFont="1" applyFill="1" applyAlignment="1">
      <alignment horizontal="center" vertical="top"/>
    </xf>
    <xf numFmtId="1" fontId="4" fillId="0" borderId="0" xfId="0" applyNumberFormat="1" applyFont="1" applyFill="1" applyAlignment="1">
      <alignment horizontal="left" vertical="top"/>
    </xf>
    <xf numFmtId="164" fontId="4" fillId="0" borderId="0" xfId="0" applyNumberFormat="1" applyFont="1" applyFill="1" applyAlignment="1">
      <alignment vertical="top"/>
    </xf>
    <xf numFmtId="164" fontId="4" fillId="0" borderId="0" xfId="0" applyNumberFormat="1" applyFont="1" applyFill="1" applyAlignment="1">
      <alignment horizontal="center" vertical="top"/>
    </xf>
    <xf numFmtId="3" fontId="4" fillId="0" borderId="0" xfId="0" applyNumberFormat="1" applyFont="1" applyFill="1" applyAlignment="1">
      <alignment horizontal="center" vertical="top"/>
    </xf>
    <xf numFmtId="167" fontId="4" fillId="0" borderId="0" xfId="0" applyNumberFormat="1" applyFont="1" applyFill="1" applyAlignment="1">
      <alignment vertical="top"/>
    </xf>
    <xf numFmtId="4" fontId="4" fillId="0" borderId="0" xfId="0" applyNumberFormat="1" applyFont="1" applyFill="1" applyAlignment="1">
      <alignment vertical="top"/>
    </xf>
    <xf numFmtId="3" fontId="4" fillId="0" borderId="0" xfId="0" applyNumberFormat="1" applyFont="1" applyFill="1" applyAlignment="1">
      <alignment vertical="top"/>
    </xf>
    <xf numFmtId="3" fontId="2" fillId="0" borderId="0" xfId="0" applyNumberFormat="1" applyFont="1" applyFill="1" applyAlignment="1">
      <alignment horizontal="center" vertical="top"/>
    </xf>
    <xf numFmtId="4" fontId="2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 wrapText="1"/>
    </xf>
    <xf numFmtId="4" fontId="1" fillId="0" borderId="0" xfId="0" applyNumberFormat="1" applyFont="1" applyFill="1" applyAlignment="1">
      <alignment vertical="top"/>
    </xf>
    <xf numFmtId="166" fontId="4" fillId="0" borderId="0" xfId="1" applyNumberFormat="1" applyFont="1" applyFill="1" applyAlignment="1">
      <alignment vertical="top"/>
    </xf>
    <xf numFmtId="1" fontId="3" fillId="0" borderId="0" xfId="0" applyNumberFormat="1" applyFont="1" applyFill="1" applyAlignment="1">
      <alignment horizontal="left" vertical="top"/>
    </xf>
    <xf numFmtId="166" fontId="4" fillId="0" borderId="3" xfId="1" applyNumberFormat="1" applyFont="1" applyFill="1" applyBorder="1" applyAlignment="1">
      <alignment vertical="top"/>
    </xf>
    <xf numFmtId="165" fontId="5" fillId="0" borderId="0" xfId="0" applyNumberFormat="1" applyFont="1" applyFill="1" applyAlignment="1" applyProtection="1">
      <alignment horizontal="left" vertical="top" wrapText="1"/>
      <protection locked="0"/>
    </xf>
    <xf numFmtId="164" fontId="5" fillId="0" borderId="0" xfId="0" applyNumberFormat="1" applyFont="1" applyFill="1" applyAlignment="1">
      <alignment vertical="top"/>
    </xf>
    <xf numFmtId="164" fontId="5" fillId="0" borderId="0" xfId="0" applyNumberFormat="1" applyFont="1" applyFill="1" applyAlignment="1">
      <alignment horizontal="center" vertical="top"/>
    </xf>
    <xf numFmtId="3" fontId="5" fillId="0" borderId="0" xfId="0" applyNumberFormat="1" applyFont="1" applyFill="1" applyAlignment="1">
      <alignment horizontal="center" vertical="top"/>
    </xf>
    <xf numFmtId="167" fontId="5" fillId="0" borderId="0" xfId="0" applyNumberFormat="1" applyFont="1" applyFill="1" applyAlignment="1">
      <alignment vertical="top"/>
    </xf>
    <xf numFmtId="4" fontId="5" fillId="0" borderId="0" xfId="0" applyNumberFormat="1" applyFont="1" applyFill="1" applyAlignment="1">
      <alignment vertical="top"/>
    </xf>
    <xf numFmtId="1" fontId="3" fillId="0" borderId="0" xfId="0" applyNumberFormat="1" applyFont="1" applyFill="1" applyAlignment="1" applyProtection="1">
      <alignment horizontal="left" vertical="top" wrapText="1"/>
      <protection locked="0"/>
    </xf>
    <xf numFmtId="167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>
      <alignment vertical="top"/>
    </xf>
    <xf numFmtId="4" fontId="3" fillId="0" borderId="0" xfId="0" applyNumberFormat="1" applyFont="1" applyFill="1" applyAlignment="1" applyProtection="1">
      <alignment vertical="top"/>
    </xf>
    <xf numFmtId="1" fontId="5" fillId="0" borderId="0" xfId="0" applyNumberFormat="1" applyFont="1" applyFill="1" applyAlignment="1">
      <alignment horizontal="center" vertical="top"/>
    </xf>
    <xf numFmtId="165" fontId="2" fillId="0" borderId="0" xfId="0" applyNumberFormat="1" applyFont="1" applyFill="1" applyAlignment="1" applyProtection="1">
      <alignment horizontal="left" vertical="top" wrapText="1"/>
      <protection locked="0"/>
    </xf>
    <xf numFmtId="1" fontId="4" fillId="0" borderId="0" xfId="0" applyNumberFormat="1" applyFont="1" applyFill="1" applyAlignment="1">
      <alignment horizontal="center" vertical="top"/>
    </xf>
    <xf numFmtId="167" fontId="4" fillId="0" borderId="0" xfId="0" applyNumberFormat="1" applyFont="1" applyFill="1" applyAlignment="1" applyProtection="1">
      <alignment vertical="top"/>
      <protection locked="0"/>
    </xf>
    <xf numFmtId="4" fontId="4" fillId="0" borderId="0" xfId="0" applyNumberFormat="1" applyFont="1" applyFill="1" applyAlignment="1" applyProtection="1">
      <alignment vertical="top"/>
      <protection locked="0"/>
    </xf>
    <xf numFmtId="0" fontId="1" fillId="0" borderId="0" xfId="0" applyFont="1" applyFill="1" applyBorder="1" applyAlignment="1">
      <alignment vertical="top" wrapText="1"/>
    </xf>
    <xf numFmtId="164" fontId="3" fillId="0" borderId="0" xfId="0" applyNumberFormat="1" applyFont="1" applyFill="1" applyAlignment="1">
      <alignment horizontal="left" vertical="top" wrapText="1"/>
    </xf>
    <xf numFmtId="1" fontId="9" fillId="0" borderId="0" xfId="0" applyNumberFormat="1" applyFont="1" applyFill="1" applyBorder="1" applyAlignment="1">
      <alignment horizontal="center" vertical="top"/>
    </xf>
    <xf numFmtId="4" fontId="9" fillId="0" borderId="0" xfId="0" applyNumberFormat="1" applyFont="1" applyFill="1" applyBorder="1" applyAlignment="1">
      <alignment vertical="top"/>
    </xf>
    <xf numFmtId="3" fontId="1" fillId="0" borderId="0" xfId="0" applyNumberFormat="1" applyFont="1" applyFill="1" applyAlignment="1">
      <alignment horizontal="center" vertical="top"/>
    </xf>
    <xf numFmtId="164" fontId="0" fillId="0" borderId="0" xfId="0" applyNumberFormat="1" applyFont="1" applyFill="1" applyAlignment="1">
      <alignment vertical="top"/>
    </xf>
    <xf numFmtId="164" fontId="5" fillId="0" borderId="0" xfId="0" applyNumberFormat="1" applyFont="1" applyAlignment="1">
      <alignment vertical="top"/>
    </xf>
    <xf numFmtId="1" fontId="5" fillId="0" borderId="0" xfId="0" applyNumberFormat="1" applyFont="1" applyAlignment="1">
      <alignment horizontal="left" vertical="top"/>
    </xf>
    <xf numFmtId="164" fontId="5" fillId="0" borderId="0" xfId="0" applyNumberFormat="1" applyFont="1" applyAlignment="1">
      <alignment horizontal="center" vertical="top"/>
    </xf>
    <xf numFmtId="164" fontId="21" fillId="0" borderId="0" xfId="0" applyNumberFormat="1" applyFont="1" applyFill="1" applyAlignment="1">
      <alignment horizontal="left" vertical="top" wrapText="1"/>
    </xf>
    <xf numFmtId="164" fontId="9" fillId="0" borderId="0" xfId="0" applyNumberFormat="1" applyFont="1"/>
    <xf numFmtId="4" fontId="9" fillId="0" borderId="0" xfId="0" applyNumberFormat="1" applyFont="1" applyFill="1" applyAlignment="1">
      <alignment horizontal="center" vertical="top"/>
    </xf>
    <xf numFmtId="3" fontId="9" fillId="0" borderId="0" xfId="0" applyNumberFormat="1" applyFont="1" applyFill="1" applyAlignment="1">
      <alignment horizontal="center" vertical="top"/>
    </xf>
    <xf numFmtId="4" fontId="9" fillId="0" borderId="0" xfId="0" applyNumberFormat="1" applyFont="1" applyFill="1" applyBorder="1" applyAlignment="1">
      <alignment horizontal="center" vertical="top"/>
    </xf>
    <xf numFmtId="4" fontId="9" fillId="0" borderId="3" xfId="0" applyNumberFormat="1" applyFont="1" applyFill="1" applyBorder="1" applyAlignment="1">
      <alignment horizontal="center" vertical="top"/>
    </xf>
    <xf numFmtId="4" fontId="9" fillId="0" borderId="0" xfId="0" applyNumberFormat="1" applyFont="1" applyFill="1" applyAlignment="1">
      <alignment vertical="top" wrapText="1"/>
    </xf>
    <xf numFmtId="3" fontId="9" fillId="0" borderId="0" xfId="0" applyNumberFormat="1" applyFont="1" applyFill="1" applyAlignment="1">
      <alignment horizontal="left" vertical="top" wrapText="1"/>
    </xf>
    <xf numFmtId="164" fontId="3" fillId="0" borderId="0" xfId="0" applyNumberFormat="1" applyFont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3" fontId="12" fillId="0" borderId="0" xfId="0" applyNumberFormat="1" applyFont="1" applyFill="1" applyBorder="1" applyAlignment="1">
      <alignment horizontal="center" vertical="top" wrapText="1"/>
    </xf>
    <xf numFmtId="0" fontId="11" fillId="0" borderId="4" xfId="7" applyFont="1" applyBorder="1" applyAlignment="1">
      <alignment vertical="top"/>
    </xf>
    <xf numFmtId="0" fontId="0" fillId="0" borderId="5" xfId="0" applyNumberFormat="1" applyBorder="1" applyAlignment="1">
      <alignment horizontal="left" vertical="top"/>
    </xf>
    <xf numFmtId="0" fontId="0" fillId="0" borderId="6" xfId="0" applyNumberFormat="1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49" fontId="8" fillId="0" borderId="0" xfId="0" applyNumberFormat="1" applyFont="1" applyAlignment="1">
      <alignment horizontal="centerContinuous" vertical="top"/>
    </xf>
    <xf numFmtId="0" fontId="8" fillId="0" borderId="0" xfId="0" applyFont="1" applyBorder="1" applyAlignment="1">
      <alignment horizontal="centerContinuous" vertical="top"/>
    </xf>
    <xf numFmtId="49" fontId="7" fillId="0" borderId="13" xfId="0" applyNumberFormat="1" applyFont="1" applyBorder="1" applyAlignment="1">
      <alignment vertical="top"/>
    </xf>
    <xf numFmtId="0" fontId="7" fillId="0" borderId="0" xfId="0" applyFont="1" applyBorder="1" applyAlignment="1">
      <alignment vertical="top"/>
    </xf>
    <xf numFmtId="3" fontId="3" fillId="0" borderId="14" xfId="0" applyNumberFormat="1" applyFont="1" applyBorder="1" applyAlignment="1">
      <alignment vertical="top"/>
    </xf>
    <xf numFmtId="3" fontId="3" fillId="0" borderId="15" xfId="0" applyNumberFormat="1" applyFont="1" applyBorder="1" applyAlignment="1">
      <alignment vertical="top"/>
    </xf>
    <xf numFmtId="3" fontId="3" fillId="0" borderId="16" xfId="0" applyNumberFormat="1" applyFont="1" applyBorder="1" applyAlignment="1">
      <alignment vertical="top"/>
    </xf>
    <xf numFmtId="3" fontId="3" fillId="0" borderId="17" xfId="0" applyNumberFormat="1" applyFont="1" applyBorder="1" applyAlignment="1">
      <alignment vertical="top"/>
    </xf>
    <xf numFmtId="0" fontId="0" fillId="0" borderId="0" xfId="0" applyBorder="1" applyAlignment="1">
      <alignment vertical="top" wrapText="1"/>
    </xf>
    <xf numFmtId="0" fontId="4" fillId="0" borderId="0" xfId="0" applyFont="1" applyAlignment="1">
      <alignment vertical="top"/>
    </xf>
    <xf numFmtId="3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0" fillId="0" borderId="0" xfId="0" applyNumberFormat="1" applyAlignment="1">
      <alignment vertical="top"/>
    </xf>
    <xf numFmtId="3" fontId="9" fillId="0" borderId="0" xfId="0" applyNumberFormat="1" applyFont="1" applyFill="1" applyBorder="1" applyAlignment="1">
      <alignment horizontal="center" vertical="top" wrapText="1"/>
    </xf>
    <xf numFmtId="164" fontId="9" fillId="0" borderId="0" xfId="0" applyNumberFormat="1" applyFont="1" applyFill="1" applyBorder="1" applyAlignment="1">
      <alignment horizontal="center" vertical="top" wrapText="1"/>
    </xf>
    <xf numFmtId="164" fontId="3" fillId="0" borderId="0" xfId="0" applyNumberFormat="1" applyFont="1" applyAlignment="1" applyProtection="1">
      <alignment horizontal="center" vertical="top"/>
      <protection locked="0"/>
    </xf>
    <xf numFmtId="2" fontId="3" fillId="0" borderId="0" xfId="0" applyNumberFormat="1" applyFont="1" applyAlignment="1">
      <alignment vertical="top"/>
    </xf>
    <xf numFmtId="49" fontId="9" fillId="0" borderId="0" xfId="0" applyNumberFormat="1" applyFont="1" applyFill="1" applyAlignment="1">
      <alignment horizontal="left" vertical="top" wrapText="1"/>
    </xf>
    <xf numFmtId="0" fontId="3" fillId="0" borderId="0" xfId="0" applyFont="1" applyAlignment="1">
      <alignment vertical="top"/>
    </xf>
    <xf numFmtId="2" fontId="3" fillId="0" borderId="0" xfId="0" applyNumberFormat="1" applyFont="1" applyAlignment="1" applyProtection="1">
      <alignment vertical="top"/>
      <protection locked="0"/>
    </xf>
    <xf numFmtId="0" fontId="25" fillId="0" borderId="0" xfId="0" applyNumberFormat="1" applyFont="1" applyBorder="1" applyAlignment="1">
      <alignment horizontal="centerContinuous" vertical="top"/>
    </xf>
    <xf numFmtId="0" fontId="15" fillId="0" borderId="0" xfId="0" applyNumberFormat="1" applyFont="1" applyBorder="1" applyAlignment="1">
      <alignment horizontal="centerContinuous"/>
    </xf>
    <xf numFmtId="0" fontId="15" fillId="0" borderId="0" xfId="0" applyNumberFormat="1" applyFont="1" applyAlignment="1">
      <alignment horizontal="centerContinuous"/>
    </xf>
    <xf numFmtId="0" fontId="15" fillId="0" borderId="0" xfId="0" applyFont="1"/>
    <xf numFmtId="49" fontId="2" fillId="2" borderId="18" xfId="0" applyNumberFormat="1" applyFont="1" applyFill="1" applyBorder="1"/>
    <xf numFmtId="0" fontId="2" fillId="2" borderId="24" xfId="0" applyFont="1" applyFill="1" applyBorder="1"/>
    <xf numFmtId="3" fontId="15" fillId="0" borderId="0" xfId="0" applyNumberFormat="1" applyFont="1"/>
    <xf numFmtId="0" fontId="25" fillId="0" borderId="25" xfId="0" applyFont="1" applyBorder="1" applyAlignment="1">
      <alignment horizontal="centerContinuous" vertical="center"/>
    </xf>
    <xf numFmtId="0" fontId="26" fillId="0" borderId="26" xfId="0" applyFont="1" applyBorder="1" applyAlignment="1">
      <alignment horizontal="centerContinuous" vertical="center"/>
    </xf>
    <xf numFmtId="0" fontId="15" fillId="0" borderId="26" xfId="0" applyFont="1" applyBorder="1" applyAlignment="1">
      <alignment horizontal="centerContinuous" vertical="center"/>
    </xf>
    <xf numFmtId="0" fontId="15" fillId="0" borderId="27" xfId="0" applyFont="1" applyBorder="1" applyAlignment="1">
      <alignment horizontal="centerContinuous" vertical="center"/>
    </xf>
    <xf numFmtId="0" fontId="15" fillId="0" borderId="13" xfId="0" applyFont="1" applyBorder="1"/>
    <xf numFmtId="4" fontId="15" fillId="0" borderId="28" xfId="0" applyNumberFormat="1" applyFont="1" applyBorder="1"/>
    <xf numFmtId="4" fontId="15" fillId="0" borderId="15" xfId="0" applyNumberFormat="1" applyFont="1" applyBorder="1"/>
    <xf numFmtId="0" fontId="15" fillId="0" borderId="30" xfId="0" applyFont="1" applyBorder="1"/>
    <xf numFmtId="0" fontId="15" fillId="0" borderId="31" xfId="0" applyFont="1" applyBorder="1"/>
    <xf numFmtId="1" fontId="15" fillId="0" borderId="32" xfId="0" applyNumberFormat="1" applyFont="1" applyBorder="1" applyAlignment="1">
      <alignment horizontal="right"/>
    </xf>
    <xf numFmtId="0" fontId="15" fillId="0" borderId="32" xfId="0" applyFont="1" applyBorder="1"/>
    <xf numFmtId="0" fontId="26" fillId="0" borderId="0" xfId="0" applyFont="1"/>
    <xf numFmtId="0" fontId="15" fillId="0" borderId="0" xfId="0" applyFont="1" applyAlignment="1">
      <alignment horizontal="left" wrapText="1"/>
    </xf>
    <xf numFmtId="49" fontId="27" fillId="0" borderId="33" xfId="0" applyNumberFormat="1" applyFont="1" applyBorder="1"/>
    <xf numFmtId="49" fontId="27" fillId="0" borderId="0" xfId="0" applyNumberFormat="1" applyFont="1" applyBorder="1"/>
    <xf numFmtId="49" fontId="27" fillId="0" borderId="0" xfId="0" applyNumberFormat="1" applyFont="1" applyBorder="1" applyAlignment="1">
      <alignment shrinkToFit="1"/>
    </xf>
    <xf numFmtId="0" fontId="27" fillId="0" borderId="0" xfId="0" applyFont="1" applyBorder="1"/>
    <xf numFmtId="4" fontId="27" fillId="0" borderId="34" xfId="0" applyNumberFormat="1" applyFont="1" applyBorder="1"/>
    <xf numFmtId="4" fontId="27" fillId="0" borderId="14" xfId="0" applyNumberFormat="1" applyFont="1" applyBorder="1"/>
    <xf numFmtId="4" fontId="27" fillId="0" borderId="16" xfId="0" applyNumberFormat="1" applyFont="1" applyBorder="1"/>
    <xf numFmtId="0" fontId="27" fillId="0" borderId="13" xfId="0" applyFont="1" applyBorder="1"/>
    <xf numFmtId="0" fontId="27" fillId="0" borderId="0" xfId="0" applyFont="1" applyBorder="1" applyAlignment="1">
      <alignment horizontal="right"/>
    </xf>
    <xf numFmtId="0" fontId="27" fillId="0" borderId="29" xfId="0" applyFont="1" applyBorder="1"/>
    <xf numFmtId="0" fontId="27" fillId="0" borderId="14" xfId="0" applyFont="1" applyBorder="1"/>
    <xf numFmtId="0" fontId="27" fillId="0" borderId="0" xfId="0" applyFont="1" applyFill="1" applyBorder="1"/>
    <xf numFmtId="0" fontId="27" fillId="0" borderId="30" xfId="0" applyFont="1" applyBorder="1"/>
    <xf numFmtId="0" fontId="27" fillId="0" borderId="31" xfId="0" applyFont="1" applyBorder="1"/>
    <xf numFmtId="1" fontId="27" fillId="0" borderId="32" xfId="0" applyNumberFormat="1" applyFont="1" applyBorder="1" applyAlignment="1">
      <alignment horizontal="right"/>
    </xf>
    <xf numFmtId="0" fontId="27" fillId="0" borderId="32" xfId="0" applyFont="1" applyBorder="1"/>
    <xf numFmtId="49" fontId="3" fillId="0" borderId="0" xfId="11" applyNumberFormat="1" applyFont="1" applyFill="1" applyBorder="1" applyAlignment="1">
      <alignment horizontal="left"/>
    </xf>
    <xf numFmtId="0" fontId="27" fillId="0" borderId="15" xfId="0" applyFont="1" applyBorder="1"/>
    <xf numFmtId="0" fontId="0" fillId="0" borderId="0" xfId="0" applyFont="1" applyBorder="1" applyAlignment="1">
      <alignment vertical="top"/>
    </xf>
    <xf numFmtId="164" fontId="3" fillId="0" borderId="0" xfId="0" applyNumberFormat="1" applyFont="1" applyBorder="1" applyAlignment="1" applyProtection="1">
      <alignment horizontal="left" vertical="top"/>
      <protection locked="0"/>
    </xf>
    <xf numFmtId="164" fontId="9" fillId="0" borderId="0" xfId="0" applyNumberFormat="1" applyFont="1" applyAlignment="1">
      <alignment horizontal="left" wrapText="1"/>
    </xf>
    <xf numFmtId="49" fontId="2" fillId="3" borderId="18" xfId="0" applyNumberFormat="1" applyFont="1" applyFill="1" applyBorder="1"/>
    <xf numFmtId="0" fontId="2" fillId="3" borderId="24" xfId="0" applyFont="1" applyFill="1" applyBorder="1"/>
    <xf numFmtId="49" fontId="1" fillId="3" borderId="18" xfId="0" applyNumberFormat="1" applyFont="1" applyFill="1" applyBorder="1"/>
    <xf numFmtId="0" fontId="1" fillId="3" borderId="7" xfId="0" applyFont="1" applyFill="1" applyBorder="1" applyAlignment="1">
      <alignment horizontal="left"/>
    </xf>
    <xf numFmtId="0" fontId="2" fillId="3" borderId="8" xfId="0" applyFont="1" applyFill="1" applyBorder="1" applyAlignment="1">
      <alignment horizontal="left"/>
    </xf>
    <xf numFmtId="0" fontId="15" fillId="3" borderId="9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right"/>
    </xf>
    <xf numFmtId="0" fontId="2" fillId="3" borderId="9" xfId="0" applyFont="1" applyFill="1" applyBorder="1" applyAlignment="1">
      <alignment horizontal="right"/>
    </xf>
    <xf numFmtId="0" fontId="1" fillId="3" borderId="19" xfId="0" applyFont="1" applyFill="1" applyBorder="1"/>
    <xf numFmtId="0" fontId="1" fillId="3" borderId="20" xfId="0" applyFont="1" applyFill="1" applyBorder="1"/>
    <xf numFmtId="0" fontId="1" fillId="3" borderId="21" xfId="0" applyFont="1" applyFill="1" applyBorder="1"/>
    <xf numFmtId="0" fontId="1" fillId="3" borderId="22" xfId="0" applyFont="1" applyFill="1" applyBorder="1"/>
    <xf numFmtId="0" fontId="1" fillId="3" borderId="23" xfId="0" applyFont="1" applyFill="1" applyBorder="1"/>
    <xf numFmtId="0" fontId="15" fillId="3" borderId="18" xfId="0" applyFont="1" applyFill="1" applyBorder="1"/>
    <xf numFmtId="0" fontId="15" fillId="3" borderId="39" xfId="0" applyFont="1" applyFill="1" applyBorder="1"/>
    <xf numFmtId="0" fontId="15" fillId="3" borderId="24" xfId="0" applyFont="1" applyFill="1" applyBorder="1"/>
    <xf numFmtId="0" fontId="15" fillId="3" borderId="40" xfId="0" applyFont="1" applyFill="1" applyBorder="1"/>
    <xf numFmtId="0" fontId="15" fillId="3" borderId="41" xfId="0" applyFont="1" applyFill="1" applyBorder="1"/>
    <xf numFmtId="0" fontId="26" fillId="3" borderId="7" xfId="0" applyFont="1" applyFill="1" applyBorder="1"/>
    <xf numFmtId="0" fontId="26" fillId="3" borderId="8" xfId="0" applyFont="1" applyFill="1" applyBorder="1"/>
    <xf numFmtId="0" fontId="26" fillId="3" borderId="10" xfId="0" applyFont="1" applyFill="1" applyBorder="1"/>
    <xf numFmtId="49" fontId="4" fillId="3" borderId="7" xfId="0" applyNumberFormat="1" applyFont="1" applyFill="1" applyBorder="1" applyAlignment="1">
      <alignment vertical="top"/>
    </xf>
    <xf numFmtId="0" fontId="4" fillId="3" borderId="8" xfId="0" applyFont="1" applyFill="1" applyBorder="1" applyAlignment="1">
      <alignment vertical="top"/>
    </xf>
    <xf numFmtId="0" fontId="4" fillId="3" borderId="9" xfId="0" applyFont="1" applyFill="1" applyBorder="1" applyAlignment="1">
      <alignment vertical="top"/>
    </xf>
    <xf numFmtId="0" fontId="4" fillId="3" borderId="10" xfId="0" applyFont="1" applyFill="1" applyBorder="1" applyAlignment="1">
      <alignment vertical="top"/>
    </xf>
    <xf numFmtId="0" fontId="4" fillId="3" borderId="11" xfId="0" applyFont="1" applyFill="1" applyBorder="1" applyAlignment="1">
      <alignment vertical="top"/>
    </xf>
    <xf numFmtId="0" fontId="4" fillId="3" borderId="12" xfId="0" applyFont="1" applyFill="1" applyBorder="1" applyAlignment="1">
      <alignment vertical="top"/>
    </xf>
    <xf numFmtId="0" fontId="4" fillId="3" borderId="7" xfId="0" applyFont="1" applyFill="1" applyBorder="1" applyAlignment="1">
      <alignment vertical="top"/>
    </xf>
    <xf numFmtId="3" fontId="4" fillId="3" borderId="9" xfId="0" applyNumberFormat="1" applyFont="1" applyFill="1" applyBorder="1" applyAlignment="1">
      <alignment vertical="top"/>
    </xf>
    <xf numFmtId="3" fontId="4" fillId="3" borderId="10" xfId="0" applyNumberFormat="1" applyFont="1" applyFill="1" applyBorder="1" applyAlignment="1">
      <alignment vertical="top"/>
    </xf>
    <xf numFmtId="3" fontId="4" fillId="3" borderId="11" xfId="0" applyNumberFormat="1" applyFont="1" applyFill="1" applyBorder="1" applyAlignment="1">
      <alignment vertical="top"/>
    </xf>
    <xf numFmtId="3" fontId="4" fillId="3" borderId="12" xfId="0" applyNumberFormat="1" applyFont="1" applyFill="1" applyBorder="1" applyAlignment="1">
      <alignment vertical="top"/>
    </xf>
    <xf numFmtId="0" fontId="9" fillId="0" borderId="0" xfId="0" applyFont="1" applyAlignment="1"/>
    <xf numFmtId="4" fontId="12" fillId="0" borderId="0" xfId="0" applyNumberFormat="1" applyFont="1" applyFill="1" applyBorder="1" applyAlignment="1" applyProtection="1">
      <alignment horizontal="center" vertical="top"/>
    </xf>
    <xf numFmtId="4" fontId="12" fillId="0" borderId="3" xfId="0" applyNumberFormat="1" applyFont="1" applyFill="1" applyBorder="1" applyAlignment="1" applyProtection="1">
      <alignment horizontal="center" vertical="top"/>
    </xf>
    <xf numFmtId="49" fontId="24" fillId="3" borderId="39" xfId="0" applyNumberFormat="1" applyFont="1" applyFill="1" applyBorder="1" applyAlignment="1">
      <alignment vertical="top" wrapText="1"/>
    </xf>
    <xf numFmtId="49" fontId="24" fillId="3" borderId="41" xfId="0" applyNumberFormat="1" applyFont="1" applyFill="1" applyBorder="1" applyAlignment="1">
      <alignment vertical="top" wrapText="1"/>
    </xf>
    <xf numFmtId="49" fontId="24" fillId="3" borderId="40" xfId="0" applyNumberFormat="1" applyFont="1" applyFill="1" applyBorder="1" applyAlignment="1">
      <alignment horizontal="left" vertical="top"/>
    </xf>
    <xf numFmtId="49" fontId="0" fillId="0" borderId="0" xfId="0" applyNumberFormat="1" applyBorder="1" applyAlignment="1">
      <alignment vertical="top"/>
    </xf>
    <xf numFmtId="3" fontId="3" fillId="0" borderId="0" xfId="0" applyNumberFormat="1" applyFont="1" applyFill="1" applyAlignment="1">
      <alignment horizontal="center" vertical="top"/>
    </xf>
    <xf numFmtId="164" fontId="14" fillId="0" borderId="0" xfId="0" applyNumberFormat="1" applyFont="1" applyAlignment="1">
      <alignment horizontal="center" vertical="top" wrapText="1"/>
    </xf>
    <xf numFmtId="164" fontId="3" fillId="0" borderId="0" xfId="0" applyNumberFormat="1" applyFont="1" applyAlignment="1">
      <alignment horizontal="center" vertical="top" wrapText="1"/>
    </xf>
    <xf numFmtId="165" fontId="3" fillId="0" borderId="0" xfId="0" applyNumberFormat="1" applyFont="1" applyAlignment="1" applyProtection="1">
      <alignment horizontal="left" wrapText="1"/>
      <protection locked="0"/>
    </xf>
    <xf numFmtId="164" fontId="3" fillId="0" borderId="0" xfId="0" applyNumberFormat="1" applyFont="1" applyAlignment="1" applyProtection="1">
      <alignment horizontal="center"/>
      <protection locked="0"/>
    </xf>
    <xf numFmtId="166" fontId="3" fillId="0" borderId="0" xfId="1" applyNumberFormat="1" applyFont="1" applyFill="1" applyAlignment="1">
      <alignment horizontal="center" vertical="top"/>
    </xf>
    <xf numFmtId="4" fontId="6" fillId="0" borderId="0" xfId="0" applyNumberFormat="1" applyFont="1" applyFill="1" applyAlignment="1">
      <alignment horizontal="center" vertical="top"/>
    </xf>
    <xf numFmtId="0" fontId="9" fillId="0" borderId="0" xfId="0" applyFont="1" applyFill="1" applyBorder="1" applyAlignment="1">
      <alignment vertical="top" wrapText="1"/>
    </xf>
    <xf numFmtId="165" fontId="3" fillId="0" borderId="0" xfId="0" applyNumberFormat="1" applyFont="1" applyBorder="1" applyAlignment="1" applyProtection="1">
      <alignment horizontal="left" vertical="top"/>
      <protection locked="0"/>
    </xf>
    <xf numFmtId="1" fontId="3" fillId="0" borderId="0" xfId="0" applyNumberFormat="1" applyFont="1" applyAlignment="1" applyProtection="1">
      <alignment horizontal="left" vertical="top"/>
      <protection locked="0"/>
    </xf>
    <xf numFmtId="165" fontId="3" fillId="0" borderId="0" xfId="0" applyNumberFormat="1" applyFont="1" applyAlignment="1" applyProtection="1">
      <alignment horizontal="left" vertical="top"/>
      <protection locked="0"/>
    </xf>
    <xf numFmtId="3" fontId="9" fillId="0" borderId="0" xfId="0" applyNumberFormat="1" applyFont="1" applyFill="1" applyBorder="1" applyAlignment="1" applyProtection="1">
      <alignment horizontal="center" vertical="top"/>
      <protection locked="0"/>
    </xf>
    <xf numFmtId="164" fontId="3" fillId="0" borderId="0" xfId="0" applyNumberFormat="1" applyFont="1" applyAlignment="1" applyProtection="1">
      <alignment horizontal="left" vertical="top"/>
      <protection locked="0"/>
    </xf>
    <xf numFmtId="3" fontId="3" fillId="0" borderId="0" xfId="0" applyNumberFormat="1" applyFont="1" applyAlignment="1" applyProtection="1">
      <alignment horizontal="center" vertical="top"/>
      <protection locked="0"/>
    </xf>
    <xf numFmtId="164" fontId="3" fillId="0" borderId="0" xfId="0" applyNumberFormat="1" applyFont="1" applyFill="1" applyAlignment="1" applyProtection="1">
      <alignment horizontal="center" vertical="top"/>
      <protection locked="0"/>
    </xf>
    <xf numFmtId="4" fontId="3" fillId="0" borderId="0" xfId="0" applyNumberFormat="1" applyFont="1" applyFill="1" applyAlignment="1" applyProtection="1">
      <alignment horizontal="center" vertical="top"/>
    </xf>
    <xf numFmtId="4" fontId="3" fillId="0" borderId="0" xfId="0" applyNumberFormat="1" applyFont="1" applyFill="1" applyAlignment="1">
      <alignment horizontal="center" vertical="top"/>
    </xf>
    <xf numFmtId="1" fontId="3" fillId="0" borderId="0" xfId="0" applyNumberFormat="1" applyFont="1" applyAlignment="1" applyProtection="1">
      <alignment horizontal="center" vertical="top"/>
      <protection locked="0"/>
    </xf>
    <xf numFmtId="1" fontId="3" fillId="0" borderId="0" xfId="0" applyNumberFormat="1" applyFont="1" applyAlignment="1" applyProtection="1">
      <alignment horizontal="center" vertical="top"/>
    </xf>
    <xf numFmtId="4" fontId="3" fillId="0" borderId="0" xfId="0" applyNumberFormat="1" applyFont="1" applyAlignment="1" applyProtection="1">
      <alignment vertical="top"/>
      <protection locked="0"/>
    </xf>
    <xf numFmtId="1" fontId="5" fillId="0" borderId="0" xfId="0" applyNumberFormat="1" applyFont="1" applyAlignment="1">
      <alignment horizontal="center" vertical="top"/>
    </xf>
    <xf numFmtId="1" fontId="17" fillId="0" borderId="0" xfId="0" applyNumberFormat="1" applyFont="1" applyAlignment="1" applyProtection="1">
      <alignment horizontal="center" vertical="top"/>
    </xf>
    <xf numFmtId="1" fontId="3" fillId="0" borderId="0" xfId="0" applyNumberFormat="1" applyFont="1" applyAlignment="1">
      <alignment horizontal="center" vertical="top"/>
    </xf>
    <xf numFmtId="1" fontId="3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/>
    </xf>
    <xf numFmtId="0" fontId="3" fillId="0" borderId="0" xfId="0" applyFont="1" applyAlignment="1" applyProtection="1">
      <alignment horizontal="center" vertical="top"/>
      <protection locked="0"/>
    </xf>
    <xf numFmtId="1" fontId="1" fillId="0" borderId="0" xfId="0" applyNumberFormat="1" applyFont="1" applyAlignment="1" applyProtection="1">
      <alignment horizontal="center" vertical="top"/>
    </xf>
    <xf numFmtId="0" fontId="2" fillId="0" borderId="0" xfId="0" applyFont="1" applyAlignment="1">
      <alignment vertical="top"/>
    </xf>
    <xf numFmtId="0" fontId="3" fillId="0" borderId="0" xfId="0" applyFont="1" applyAlignment="1" applyProtection="1">
      <alignment horizontal="center" vertical="top" wrapText="1"/>
      <protection locked="0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" fontId="26" fillId="0" borderId="0" xfId="0" applyNumberFormat="1" applyFont="1" applyAlignment="1" applyProtection="1">
      <alignment horizontal="center" vertical="top"/>
    </xf>
    <xf numFmtId="165" fontId="5" fillId="0" borderId="0" xfId="0" applyNumberFormat="1" applyFont="1" applyAlignment="1" applyProtection="1">
      <alignment horizontal="left" vertical="top"/>
      <protection locked="0"/>
    </xf>
    <xf numFmtId="167" fontId="0" fillId="0" borderId="0" xfId="0" applyNumberFormat="1" applyFont="1" applyFill="1" applyAlignment="1">
      <alignment horizontal="center" vertical="top"/>
    </xf>
    <xf numFmtId="4" fontId="0" fillId="0" borderId="0" xfId="0" applyNumberFormat="1" applyFont="1" applyFill="1" applyAlignment="1">
      <alignment horizontal="center" vertical="top"/>
    </xf>
    <xf numFmtId="164" fontId="0" fillId="0" borderId="0" xfId="0" applyNumberFormat="1" applyFont="1" applyFill="1" applyAlignment="1">
      <alignment horizontal="left" vertical="top" wrapText="1"/>
    </xf>
    <xf numFmtId="164" fontId="0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horizontal="center" vertical="top"/>
    </xf>
    <xf numFmtId="3" fontId="0" fillId="0" borderId="0" xfId="0" applyNumberFormat="1" applyFont="1" applyFill="1" applyAlignment="1">
      <alignment horizontal="center" vertical="top"/>
    </xf>
    <xf numFmtId="0" fontId="1" fillId="0" borderId="19" xfId="0" applyFont="1" applyFill="1" applyBorder="1" applyAlignment="1">
      <alignment horizontal="left"/>
    </xf>
    <xf numFmtId="0" fontId="1" fillId="0" borderId="21" xfId="0" applyFont="1" applyFill="1" applyBorder="1" applyAlignment="1">
      <alignment horizontal="left"/>
    </xf>
    <xf numFmtId="49" fontId="23" fillId="0" borderId="35" xfId="0" applyNumberFormat="1" applyFont="1" applyFill="1" applyBorder="1" applyAlignment="1">
      <alignment horizontal="left"/>
    </xf>
    <xf numFmtId="49" fontId="23" fillId="0" borderId="33" xfId="0" applyNumberFormat="1" applyFont="1" applyFill="1" applyBorder="1" applyAlignment="1">
      <alignment horizontal="left"/>
    </xf>
    <xf numFmtId="49" fontId="23" fillId="0" borderId="36" xfId="0" applyNumberFormat="1" applyFont="1" applyFill="1" applyBorder="1" applyAlignment="1">
      <alignment horizontal="left"/>
    </xf>
    <xf numFmtId="49" fontId="24" fillId="2" borderId="40" xfId="0" applyNumberFormat="1" applyFont="1" applyFill="1" applyBorder="1" applyAlignment="1">
      <alignment horizontal="left"/>
    </xf>
    <xf numFmtId="0" fontId="15" fillId="0" borderId="39" xfId="0" applyFont="1" applyBorder="1"/>
    <xf numFmtId="0" fontId="15" fillId="0" borderId="41" xfId="0" applyFont="1" applyBorder="1"/>
    <xf numFmtId="49" fontId="24" fillId="3" borderId="40" xfId="0" applyNumberFormat="1" applyFont="1" applyFill="1" applyBorder="1" applyAlignment="1">
      <alignment horizontal="left" wrapText="1"/>
    </xf>
    <xf numFmtId="0" fontId="15" fillId="3" borderId="39" xfId="0" applyFont="1" applyFill="1" applyBorder="1"/>
    <xf numFmtId="0" fontId="15" fillId="3" borderId="41" xfId="0" applyFont="1" applyFill="1" applyBorder="1"/>
    <xf numFmtId="0" fontId="1" fillId="0" borderId="18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23" fillId="0" borderId="40" xfId="0" applyFont="1" applyBorder="1" applyAlignment="1">
      <alignment horizontal="left"/>
    </xf>
    <xf numFmtId="0" fontId="23" fillId="0" borderId="39" xfId="0" applyFont="1" applyBorder="1" applyAlignment="1">
      <alignment horizontal="left"/>
    </xf>
    <xf numFmtId="0" fontId="23" fillId="0" borderId="41" xfId="0" applyFont="1" applyBorder="1" applyAlignment="1">
      <alignment horizontal="left"/>
    </xf>
    <xf numFmtId="49" fontId="24" fillId="3" borderId="40" xfId="0" applyNumberFormat="1" applyFont="1" applyFill="1" applyBorder="1" applyAlignment="1">
      <alignment horizontal="left" vertical="top" wrapText="1"/>
    </xf>
    <xf numFmtId="49" fontId="24" fillId="3" borderId="39" xfId="0" applyNumberFormat="1" applyFont="1" applyFill="1" applyBorder="1" applyAlignment="1">
      <alignment horizontal="left" vertical="top" wrapText="1"/>
    </xf>
    <xf numFmtId="49" fontId="24" fillId="3" borderId="41" xfId="0" applyNumberFormat="1" applyFont="1" applyFill="1" applyBorder="1" applyAlignment="1">
      <alignment horizontal="left" vertical="top" wrapText="1"/>
    </xf>
    <xf numFmtId="0" fontId="23" fillId="0" borderId="18" xfId="0" applyFont="1" applyBorder="1" applyAlignment="1">
      <alignment horizontal="left"/>
    </xf>
    <xf numFmtId="0" fontId="23" fillId="0" borderId="24" xfId="0" applyFont="1" applyBorder="1" applyAlignment="1">
      <alignment horizontal="left"/>
    </xf>
    <xf numFmtId="0" fontId="24" fillId="0" borderId="40" xfId="0" applyFont="1" applyBorder="1" applyAlignment="1">
      <alignment horizontal="left"/>
    </xf>
    <xf numFmtId="0" fontId="24" fillId="0" borderId="39" xfId="0" applyFont="1" applyBorder="1" applyAlignment="1">
      <alignment horizontal="left"/>
    </xf>
    <xf numFmtId="0" fontId="24" fillId="0" borderId="41" xfId="0" applyFont="1" applyBorder="1" applyAlignment="1">
      <alignment horizontal="left"/>
    </xf>
    <xf numFmtId="4" fontId="27" fillId="0" borderId="29" xfId="0" applyNumberFormat="1" applyFont="1" applyBorder="1"/>
    <xf numFmtId="0" fontId="27" fillId="0" borderId="15" xfId="0" applyFont="1" applyBorder="1"/>
    <xf numFmtId="49" fontId="23" fillId="0" borderId="40" xfId="0" applyNumberFormat="1" applyFont="1" applyBorder="1" applyAlignment="1">
      <alignment horizontal="left"/>
    </xf>
    <xf numFmtId="49" fontId="23" fillId="0" borderId="39" xfId="0" applyNumberFormat="1" applyFont="1" applyBorder="1" applyAlignment="1">
      <alignment horizontal="left"/>
    </xf>
    <xf numFmtId="49" fontId="23" fillId="0" borderId="41" xfId="0" applyNumberFormat="1" applyFont="1" applyBorder="1" applyAlignment="1">
      <alignment horizontal="left"/>
    </xf>
    <xf numFmtId="4" fontId="27" fillId="0" borderId="35" xfId="0" applyNumberFormat="1" applyFont="1" applyBorder="1"/>
    <xf numFmtId="0" fontId="27" fillId="0" borderId="28" xfId="0" applyFont="1" applyBorder="1"/>
    <xf numFmtId="0" fontId="2" fillId="0" borderId="0" xfId="0" applyNumberFormat="1" applyFont="1" applyAlignment="1">
      <alignment horizontal="left" vertical="top" wrapText="1"/>
    </xf>
    <xf numFmtId="0" fontId="27" fillId="0" borderId="13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29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168" fontId="27" fillId="0" borderId="40" xfId="0" applyNumberFormat="1" applyFont="1" applyBorder="1" applyAlignment="1">
      <alignment horizontal="right"/>
    </xf>
    <xf numFmtId="168" fontId="27" fillId="0" borderId="41" xfId="0" applyNumberFormat="1" applyFont="1" applyBorder="1" applyAlignment="1">
      <alignment horizontal="right"/>
    </xf>
    <xf numFmtId="168" fontId="27" fillId="0" borderId="38" xfId="0" applyNumberFormat="1" applyFont="1" applyBorder="1" applyAlignment="1">
      <alignment horizontal="right"/>
    </xf>
    <xf numFmtId="168" fontId="27" fillId="0" borderId="37" xfId="0" applyNumberFormat="1" applyFont="1" applyBorder="1" applyAlignment="1">
      <alignment horizontal="right"/>
    </xf>
    <xf numFmtId="168" fontId="15" fillId="0" borderId="38" xfId="0" applyNumberFormat="1" applyFont="1" applyBorder="1" applyAlignment="1">
      <alignment horizontal="right"/>
    </xf>
    <xf numFmtId="168" fontId="15" fillId="0" borderId="37" xfId="0" applyNumberFormat="1" applyFont="1" applyBorder="1" applyAlignment="1">
      <alignment horizontal="right"/>
    </xf>
    <xf numFmtId="168" fontId="26" fillId="3" borderId="42" xfId="0" applyNumberFormat="1" applyFont="1" applyFill="1" applyBorder="1" applyAlignment="1">
      <alignment horizontal="right"/>
    </xf>
    <xf numFmtId="168" fontId="26" fillId="3" borderId="9" xfId="0" applyNumberFormat="1" applyFont="1" applyFill="1" applyBorder="1" applyAlignment="1">
      <alignment horizontal="right"/>
    </xf>
    <xf numFmtId="0" fontId="11" fillId="0" borderId="43" xfId="7" applyFont="1" applyBorder="1" applyAlignment="1">
      <alignment horizontal="center" vertical="top"/>
    </xf>
    <xf numFmtId="0" fontId="11" fillId="0" borderId="44" xfId="7" applyFont="1" applyBorder="1" applyAlignment="1">
      <alignment horizontal="center" vertical="top"/>
    </xf>
    <xf numFmtId="49" fontId="10" fillId="0" borderId="29" xfId="0" applyNumberFormat="1" applyFont="1" applyFill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horizontal="left" vertical="top" wrapText="1"/>
    </xf>
    <xf numFmtId="49" fontId="10" fillId="0" borderId="15" xfId="0" applyNumberFormat="1" applyFont="1" applyFill="1" applyBorder="1" applyAlignment="1">
      <alignment horizontal="left" vertical="top" wrapText="1"/>
    </xf>
    <xf numFmtId="0" fontId="11" fillId="0" borderId="45" xfId="7" applyFont="1" applyBorder="1" applyAlignment="1">
      <alignment horizontal="center" vertical="top"/>
    </xf>
    <xf numFmtId="0" fontId="11" fillId="0" borderId="46" xfId="7" applyFont="1" applyBorder="1" applyAlignment="1">
      <alignment horizontal="center" vertical="top"/>
    </xf>
    <xf numFmtId="49" fontId="28" fillId="0" borderId="47" xfId="0" applyNumberFormat="1" applyFont="1" applyFill="1" applyBorder="1" applyAlignment="1">
      <alignment horizontal="left" vertical="top"/>
    </xf>
    <xf numFmtId="49" fontId="28" fillId="0" borderId="3" xfId="0" applyNumberFormat="1" applyFont="1" applyFill="1" applyBorder="1" applyAlignment="1">
      <alignment horizontal="left" vertical="top"/>
    </xf>
    <xf numFmtId="49" fontId="28" fillId="0" borderId="46" xfId="0" applyNumberFormat="1" applyFont="1" applyFill="1" applyBorder="1" applyAlignment="1">
      <alignment horizontal="left" vertical="top"/>
    </xf>
    <xf numFmtId="49" fontId="11" fillId="0" borderId="47" xfId="7" applyNumberFormat="1" applyFont="1" applyBorder="1" applyAlignment="1">
      <alignment horizontal="left" vertical="top" wrapText="1"/>
    </xf>
    <xf numFmtId="49" fontId="11" fillId="0" borderId="3" xfId="7" applyNumberFormat="1" applyFont="1" applyBorder="1" applyAlignment="1">
      <alignment horizontal="left" vertical="top" wrapText="1"/>
    </xf>
    <xf numFmtId="49" fontId="11" fillId="0" borderId="48" xfId="7" applyNumberFormat="1" applyFont="1" applyBorder="1" applyAlignment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 vertical="top"/>
    </xf>
    <xf numFmtId="4" fontId="12" fillId="0" borderId="3" xfId="0" applyNumberFormat="1" applyFont="1" applyFill="1" applyBorder="1" applyAlignment="1" applyProtection="1">
      <alignment horizontal="center" vertical="top"/>
    </xf>
    <xf numFmtId="3" fontId="12" fillId="0" borderId="0" xfId="0" applyNumberFormat="1" applyFont="1" applyFill="1" applyBorder="1" applyAlignment="1">
      <alignment horizontal="center" vertical="top"/>
    </xf>
    <xf numFmtId="3" fontId="12" fillId="0" borderId="3" xfId="0" applyNumberFormat="1" applyFont="1" applyFill="1" applyBorder="1" applyAlignment="1">
      <alignment horizontal="center" vertical="top"/>
    </xf>
    <xf numFmtId="3" fontId="12" fillId="0" borderId="0" xfId="0" applyNumberFormat="1" applyFont="1" applyFill="1" applyBorder="1" applyAlignment="1" applyProtection="1">
      <alignment horizontal="center" vertical="top" wrapText="1"/>
      <protection locked="0"/>
    </xf>
    <xf numFmtId="3" fontId="12" fillId="0" borderId="3" xfId="0" applyNumberFormat="1" applyFont="1" applyFill="1" applyBorder="1" applyAlignment="1" applyProtection="1">
      <alignment horizontal="center" vertical="top" wrapText="1"/>
      <protection locked="0"/>
    </xf>
    <xf numFmtId="4" fontId="12" fillId="0" borderId="0" xfId="0" applyNumberFormat="1" applyFont="1" applyFill="1" applyBorder="1" applyAlignment="1" applyProtection="1">
      <alignment horizontal="center" vertical="top" wrapText="1"/>
      <protection locked="0"/>
    </xf>
    <xf numFmtId="4" fontId="12" fillId="0" borderId="3" xfId="0" applyNumberFormat="1" applyFont="1" applyFill="1" applyBorder="1" applyAlignment="1" applyProtection="1">
      <alignment horizontal="center" vertical="top" wrapText="1"/>
      <protection locked="0"/>
    </xf>
    <xf numFmtId="4" fontId="12" fillId="0" borderId="0" xfId="0" applyNumberFormat="1" applyFont="1" applyFill="1" applyBorder="1" applyAlignment="1" applyProtection="1">
      <alignment horizontal="center" vertical="top"/>
      <protection locked="0"/>
    </xf>
    <xf numFmtId="4" fontId="12" fillId="0" borderId="3" xfId="0" applyNumberFormat="1" applyFont="1" applyFill="1" applyBorder="1" applyAlignment="1" applyProtection="1">
      <alignment horizontal="center" vertical="top"/>
      <protection locked="0"/>
    </xf>
    <xf numFmtId="3" fontId="12" fillId="0" borderId="0" xfId="0" applyNumberFormat="1" applyFont="1" applyFill="1" applyBorder="1" applyAlignment="1" applyProtection="1">
      <alignment horizontal="center" vertical="top"/>
    </xf>
    <xf numFmtId="3" fontId="12" fillId="0" borderId="3" xfId="0" applyNumberFormat="1" applyFont="1" applyFill="1" applyBorder="1" applyAlignment="1" applyProtection="1">
      <alignment horizontal="center" vertical="top"/>
    </xf>
  </cellXfs>
  <cellStyles count="12">
    <cellStyle name="Excel Built-in Normal" xfId="11"/>
    <cellStyle name="měny" xfId="1" builtinId="4"/>
    <cellStyle name="MřížkaNormální" xfId="2"/>
    <cellStyle name="normal" xfId="3"/>
    <cellStyle name="normální" xfId="0" builtinId="0"/>
    <cellStyle name="Normální 12" xfId="4"/>
    <cellStyle name="Normální 2" xfId="5"/>
    <cellStyle name="normální_Nabídka" xfId="6"/>
    <cellStyle name="normální_POL.XLS" xfId="7"/>
    <cellStyle name="popis polozky" xfId="8"/>
    <cellStyle name="R_text" xfId="9"/>
    <cellStyle name="R_type" xfId="10"/>
  </cellStyles>
  <dxfs count="0"/>
  <tableStyles count="0" defaultTableStyle="TableStyleMedium9" defaultPivotStyle="PivotStyleLight16"/>
  <colors>
    <mruColors>
      <color rgb="FF0000FF"/>
      <color rgb="FFFF00FF"/>
      <color rgb="FFFF66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35"/>
  <sheetViews>
    <sheetView workbookViewId="0">
      <selection activeCell="B32" sqref="B32:G33"/>
    </sheetView>
  </sheetViews>
  <sheetFormatPr defaultRowHeight="15"/>
  <cols>
    <col min="1" max="1" width="1.5546875" style="108" customWidth="1"/>
    <col min="2" max="2" width="11.6640625" style="108" customWidth="1"/>
    <col min="3" max="3" width="12.33203125" style="108" customWidth="1"/>
    <col min="4" max="4" width="11.33203125" style="108" customWidth="1"/>
    <col min="5" max="5" width="10.5546875" style="108" customWidth="1"/>
    <col min="6" max="6" width="12.88671875" style="108" customWidth="1"/>
    <col min="7" max="7" width="14.33203125" style="108" customWidth="1"/>
    <col min="8" max="16384" width="8.88671875" style="108"/>
  </cols>
  <sheetData>
    <row r="1" spans="1:37" ht="24.75" customHeight="1" thickBot="1">
      <c r="A1" s="105" t="s">
        <v>48</v>
      </c>
      <c r="B1" s="106"/>
      <c r="C1" s="107"/>
      <c r="D1" s="107"/>
      <c r="E1" s="106"/>
      <c r="F1" s="106"/>
      <c r="G1" s="106"/>
    </row>
    <row r="2" spans="1:37" ht="12.75" customHeight="1">
      <c r="A2" s="225" t="s">
        <v>88</v>
      </c>
      <c r="B2" s="226"/>
      <c r="C2" s="227" t="s">
        <v>120</v>
      </c>
      <c r="D2" s="228"/>
      <c r="E2" s="228"/>
      <c r="F2" s="228"/>
      <c r="G2" s="229"/>
    </row>
    <row r="3" spans="1:37" ht="3" hidden="1" customHeight="1">
      <c r="A3" s="109"/>
      <c r="B3" s="110"/>
      <c r="C3" s="230" t="s">
        <v>121</v>
      </c>
      <c r="D3" s="231"/>
      <c r="E3" s="231"/>
      <c r="F3" s="231"/>
      <c r="G3" s="232"/>
    </row>
    <row r="4" spans="1:37" ht="12.75" customHeight="1">
      <c r="A4" s="146"/>
      <c r="B4" s="147"/>
      <c r="C4" s="233" t="s">
        <v>151</v>
      </c>
      <c r="D4" s="234"/>
      <c r="E4" s="234"/>
      <c r="F4" s="234"/>
      <c r="G4" s="235"/>
    </row>
    <row r="5" spans="1:37" ht="12" customHeight="1">
      <c r="A5" s="236" t="s">
        <v>122</v>
      </c>
      <c r="B5" s="237"/>
      <c r="C5" s="238" t="s">
        <v>123</v>
      </c>
      <c r="D5" s="239"/>
      <c r="E5" s="239"/>
      <c r="F5" s="239"/>
      <c r="G5" s="240"/>
    </row>
    <row r="6" spans="1:37" ht="12.75" customHeight="1">
      <c r="A6" s="146"/>
      <c r="B6" s="147"/>
      <c r="C6" s="184" t="s">
        <v>154</v>
      </c>
      <c r="D6" s="182"/>
      <c r="E6" s="182"/>
      <c r="F6" s="182"/>
      <c r="G6" s="183"/>
    </row>
    <row r="7" spans="1:37" ht="12.95" customHeight="1">
      <c r="A7" s="236" t="s">
        <v>124</v>
      </c>
      <c r="B7" s="237"/>
      <c r="C7" s="238" t="s">
        <v>125</v>
      </c>
      <c r="D7" s="239"/>
      <c r="E7" s="239"/>
      <c r="F7" s="239"/>
      <c r="G7" s="240"/>
    </row>
    <row r="8" spans="1:37" ht="12.75" customHeight="1">
      <c r="A8" s="148"/>
      <c r="B8" s="147"/>
      <c r="C8" s="241" t="s">
        <v>152</v>
      </c>
      <c r="D8" s="242"/>
      <c r="E8" s="242"/>
      <c r="F8" s="242"/>
      <c r="G8" s="243"/>
    </row>
    <row r="9" spans="1:37">
      <c r="A9" s="244" t="s">
        <v>126</v>
      </c>
      <c r="B9" s="245"/>
      <c r="C9" s="246" t="s">
        <v>150</v>
      </c>
      <c r="D9" s="247"/>
      <c r="E9" s="247"/>
      <c r="F9" s="247"/>
      <c r="G9" s="248"/>
    </row>
    <row r="10" spans="1:37">
      <c r="A10" s="244" t="s">
        <v>127</v>
      </c>
      <c r="B10" s="245"/>
      <c r="C10" s="246" t="s">
        <v>153</v>
      </c>
      <c r="D10" s="247"/>
      <c r="E10" s="247"/>
      <c r="F10" s="247"/>
      <c r="G10" s="248"/>
    </row>
    <row r="11" spans="1:37">
      <c r="A11" s="244" t="s">
        <v>128</v>
      </c>
      <c r="B11" s="245"/>
      <c r="C11" s="251"/>
      <c r="D11" s="252"/>
      <c r="E11" s="252"/>
      <c r="F11" s="252"/>
      <c r="G11" s="253"/>
    </row>
    <row r="12" spans="1:37" ht="13.5" customHeight="1">
      <c r="A12" s="244" t="s">
        <v>129</v>
      </c>
      <c r="B12" s="245"/>
      <c r="C12" s="251" t="s">
        <v>141</v>
      </c>
      <c r="D12" s="252"/>
      <c r="E12" s="252"/>
      <c r="F12" s="252"/>
      <c r="G12" s="253"/>
      <c r="AG12" s="111"/>
      <c r="AH12" s="111"/>
      <c r="AI12" s="111"/>
      <c r="AJ12" s="111"/>
      <c r="AK12" s="111"/>
    </row>
    <row r="13" spans="1:37" ht="28.5" customHeight="1" thickBot="1">
      <c r="A13" s="112" t="s">
        <v>130</v>
      </c>
      <c r="B13" s="113"/>
      <c r="C13" s="113"/>
      <c r="D13" s="113"/>
      <c r="E13" s="114"/>
      <c r="F13" s="114"/>
      <c r="G13" s="115"/>
    </row>
    <row r="14" spans="1:37" ht="17.25" customHeight="1" thickBot="1">
      <c r="A14" s="149"/>
      <c r="B14" s="150" t="s">
        <v>85</v>
      </c>
      <c r="C14" s="151"/>
      <c r="D14" s="152"/>
      <c r="E14" s="153" t="s">
        <v>91</v>
      </c>
      <c r="F14" s="153" t="s">
        <v>92</v>
      </c>
      <c r="G14" s="154" t="s">
        <v>131</v>
      </c>
    </row>
    <row r="15" spans="1:37" ht="15.95" customHeight="1">
      <c r="A15" s="116"/>
      <c r="B15" s="125" t="s">
        <v>89</v>
      </c>
      <c r="C15" s="117"/>
      <c r="D15" s="254">
        <f>Rekap!G47</f>
        <v>0</v>
      </c>
      <c r="E15" s="255"/>
      <c r="F15" s="129">
        <f>Rekap!H47</f>
        <v>0</v>
      </c>
      <c r="G15" s="130">
        <f>SUM(D15:F15)</f>
        <v>0</v>
      </c>
    </row>
    <row r="16" spans="1:37" ht="15.95" customHeight="1">
      <c r="A16" s="116"/>
      <c r="B16" s="126" t="s">
        <v>90</v>
      </c>
      <c r="C16" s="118"/>
      <c r="D16" s="249">
        <v>0</v>
      </c>
      <c r="E16" s="250"/>
      <c r="F16" s="131">
        <v>0</v>
      </c>
      <c r="G16" s="130">
        <f>SUM(D16:F16)</f>
        <v>0</v>
      </c>
    </row>
    <row r="17" spans="1:7" ht="15.95" customHeight="1">
      <c r="A17" s="116"/>
      <c r="B17" s="126" t="s">
        <v>132</v>
      </c>
      <c r="C17" s="118"/>
      <c r="D17" s="249">
        <v>0</v>
      </c>
      <c r="E17" s="250"/>
      <c r="F17" s="131">
        <v>0</v>
      </c>
      <c r="G17" s="130">
        <f>SUM(D17:F17)</f>
        <v>0</v>
      </c>
    </row>
    <row r="18" spans="1:7" ht="15.95" customHeight="1">
      <c r="A18" s="116"/>
      <c r="B18" s="127" t="s">
        <v>133</v>
      </c>
      <c r="C18" s="118"/>
      <c r="D18" s="249">
        <v>0</v>
      </c>
      <c r="E18" s="250"/>
      <c r="F18" s="131">
        <v>0</v>
      </c>
      <c r="G18" s="130">
        <f>SUM(D18:F18)</f>
        <v>0</v>
      </c>
    </row>
    <row r="19" spans="1:7" ht="15.95" customHeight="1">
      <c r="A19" s="116"/>
      <c r="B19" s="126" t="s">
        <v>134</v>
      </c>
      <c r="C19" s="118"/>
      <c r="D19" s="249">
        <v>0</v>
      </c>
      <c r="E19" s="250"/>
      <c r="F19" s="131">
        <v>0</v>
      </c>
      <c r="G19" s="130">
        <f>SUM(D19:F19)</f>
        <v>0</v>
      </c>
    </row>
    <row r="20" spans="1:7" ht="15.95" customHeight="1" thickBot="1">
      <c r="A20" s="116"/>
      <c r="B20" s="128" t="s">
        <v>131</v>
      </c>
      <c r="C20" s="118"/>
      <c r="D20" s="249">
        <f>SUM(D15:D19)</f>
        <v>0</v>
      </c>
      <c r="E20" s="250"/>
      <c r="F20" s="131">
        <f>SUM(F15:F19)</f>
        <v>0</v>
      </c>
      <c r="G20" s="130">
        <f>SUM(G15:G19)</f>
        <v>0</v>
      </c>
    </row>
    <row r="21" spans="1:7">
      <c r="A21" s="155" t="s">
        <v>52</v>
      </c>
      <c r="B21" s="156"/>
      <c r="C21" s="157"/>
      <c r="D21" s="156" t="s">
        <v>53</v>
      </c>
      <c r="E21" s="156"/>
      <c r="F21" s="158" t="s">
        <v>54</v>
      </c>
      <c r="G21" s="159"/>
    </row>
    <row r="22" spans="1:7">
      <c r="A22" s="160" t="s">
        <v>135</v>
      </c>
      <c r="B22" s="161"/>
      <c r="C22" s="162"/>
      <c r="D22" s="161" t="s">
        <v>135</v>
      </c>
      <c r="E22" s="161"/>
      <c r="F22" s="163" t="s">
        <v>135</v>
      </c>
      <c r="G22" s="164"/>
    </row>
    <row r="23" spans="1:7" ht="34.5" customHeight="1">
      <c r="A23" s="257" t="s">
        <v>136</v>
      </c>
      <c r="B23" s="258"/>
      <c r="C23" s="259"/>
      <c r="D23" s="260" t="s">
        <v>136</v>
      </c>
      <c r="E23" s="259"/>
      <c r="F23" s="260" t="s">
        <v>136</v>
      </c>
      <c r="G23" s="261"/>
    </row>
    <row r="24" spans="1:7" ht="15.75" customHeight="1">
      <c r="A24" s="132" t="s">
        <v>55</v>
      </c>
      <c r="B24" s="133"/>
      <c r="C24" s="142"/>
      <c r="D24" s="128" t="s">
        <v>55</v>
      </c>
      <c r="E24" s="128"/>
      <c r="F24" s="134" t="s">
        <v>55</v>
      </c>
      <c r="G24" s="135"/>
    </row>
    <row r="25" spans="1:7" ht="48.75" customHeight="1">
      <c r="A25" s="132" t="s">
        <v>57</v>
      </c>
      <c r="B25" s="128"/>
      <c r="C25" s="142"/>
      <c r="D25" s="134" t="s">
        <v>56</v>
      </c>
      <c r="E25" s="142"/>
      <c r="F25" s="136" t="s">
        <v>56</v>
      </c>
      <c r="G25" s="135"/>
    </row>
    <row r="26" spans="1:7">
      <c r="A26" s="137" t="s">
        <v>58</v>
      </c>
      <c r="B26" s="138"/>
      <c r="C26" s="139">
        <v>21</v>
      </c>
      <c r="D26" s="138" t="s">
        <v>137</v>
      </c>
      <c r="E26" s="140"/>
      <c r="F26" s="262">
        <f>ROUND(G20,0)</f>
        <v>0</v>
      </c>
      <c r="G26" s="263"/>
    </row>
    <row r="27" spans="1:7">
      <c r="A27" s="137" t="s">
        <v>59</v>
      </c>
      <c r="B27" s="138"/>
      <c r="C27" s="139">
        <v>21</v>
      </c>
      <c r="D27" s="138" t="s">
        <v>138</v>
      </c>
      <c r="E27" s="140"/>
      <c r="F27" s="262">
        <f>ROUND(F26*0.21,0)</f>
        <v>0</v>
      </c>
      <c r="G27" s="263"/>
    </row>
    <row r="28" spans="1:7">
      <c r="A28" s="137" t="s">
        <v>58</v>
      </c>
      <c r="B28" s="138"/>
      <c r="C28" s="139">
        <v>15</v>
      </c>
      <c r="D28" s="138" t="s">
        <v>138</v>
      </c>
      <c r="E28" s="140"/>
      <c r="F28" s="262">
        <v>0</v>
      </c>
      <c r="G28" s="263"/>
    </row>
    <row r="29" spans="1:7">
      <c r="A29" s="137" t="s">
        <v>59</v>
      </c>
      <c r="B29" s="138"/>
      <c r="C29" s="139">
        <v>15</v>
      </c>
      <c r="D29" s="138" t="s">
        <v>138</v>
      </c>
      <c r="E29" s="140"/>
      <c r="F29" s="264">
        <v>0</v>
      </c>
      <c r="G29" s="265"/>
    </row>
    <row r="30" spans="1:7" ht="15.75" thickBot="1">
      <c r="A30" s="119"/>
      <c r="B30" s="120"/>
      <c r="C30" s="121"/>
      <c r="D30" s="120"/>
      <c r="E30" s="122"/>
      <c r="F30" s="266"/>
      <c r="G30" s="267"/>
    </row>
    <row r="31" spans="1:7" s="123" customFormat="1" ht="19.5" customHeight="1" thickBot="1">
      <c r="A31" s="165" t="s">
        <v>60</v>
      </c>
      <c r="B31" s="165"/>
      <c r="C31" s="166"/>
      <c r="D31" s="166"/>
      <c r="E31" s="167"/>
      <c r="F31" s="268">
        <f>SUM(F26:G30)</f>
        <v>0</v>
      </c>
      <c r="G31" s="269"/>
    </row>
    <row r="32" spans="1:7">
      <c r="B32" s="179" t="s">
        <v>139</v>
      </c>
      <c r="C32" s="124"/>
      <c r="D32" s="124"/>
      <c r="E32" s="124"/>
      <c r="F32" s="124"/>
      <c r="G32" s="124"/>
    </row>
    <row r="33" spans="2:7" ht="70.5" customHeight="1">
      <c r="B33" s="256" t="s">
        <v>140</v>
      </c>
      <c r="C33" s="256"/>
      <c r="D33" s="256"/>
      <c r="E33" s="256"/>
      <c r="F33" s="256"/>
      <c r="G33" s="256"/>
    </row>
    <row r="34" spans="2:7">
      <c r="B34" s="124"/>
      <c r="C34" s="124"/>
      <c r="D34" s="124"/>
      <c r="E34" s="124"/>
      <c r="F34" s="124"/>
      <c r="G34" s="124"/>
    </row>
    <row r="35" spans="2:7">
      <c r="B35" s="124"/>
      <c r="C35" s="124"/>
      <c r="D35" s="124"/>
      <c r="E35" s="124"/>
      <c r="F35" s="124"/>
      <c r="G35" s="124"/>
    </row>
  </sheetData>
  <mergeCells count="33">
    <mergeCell ref="B33:G33"/>
    <mergeCell ref="A23:C23"/>
    <mergeCell ref="D23:E23"/>
    <mergeCell ref="F23:G23"/>
    <mergeCell ref="F26:G26"/>
    <mergeCell ref="F27:G27"/>
    <mergeCell ref="F28:G28"/>
    <mergeCell ref="F29:G29"/>
    <mergeCell ref="F30:G30"/>
    <mergeCell ref="F31:G31"/>
    <mergeCell ref="D20:E20"/>
    <mergeCell ref="A10:B10"/>
    <mergeCell ref="C10:G10"/>
    <mergeCell ref="A11:B11"/>
    <mergeCell ref="C11:G11"/>
    <mergeCell ref="A12:B12"/>
    <mergeCell ref="C12:G12"/>
    <mergeCell ref="D15:E15"/>
    <mergeCell ref="D16:E16"/>
    <mergeCell ref="D17:E17"/>
    <mergeCell ref="D18:E18"/>
    <mergeCell ref="D19:E19"/>
    <mergeCell ref="A7:B7"/>
    <mergeCell ref="C7:G7"/>
    <mergeCell ref="C8:G8"/>
    <mergeCell ref="A9:B9"/>
    <mergeCell ref="C9:G9"/>
    <mergeCell ref="A2:B2"/>
    <mergeCell ref="C2:G2"/>
    <mergeCell ref="C3:G3"/>
    <mergeCell ref="C4:G4"/>
    <mergeCell ref="A5:B5"/>
    <mergeCell ref="C5:G5"/>
  </mergeCells>
  <pageMargins left="0.5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4"/>
  <dimension ref="A1:K97"/>
  <sheetViews>
    <sheetView zoomScale="115" zoomScaleNormal="115" workbookViewId="0">
      <selection activeCell="H14" sqref="H14"/>
    </sheetView>
  </sheetViews>
  <sheetFormatPr defaultRowHeight="15"/>
  <cols>
    <col min="1" max="1" width="4.5546875" style="83" customWidth="1"/>
    <col min="2" max="2" width="4.77734375" style="83" customWidth="1"/>
    <col min="3" max="3" width="5.33203125" style="83" customWidth="1"/>
    <col min="4" max="4" width="11" style="83" customWidth="1"/>
    <col min="5" max="5" width="8.77734375" style="83" customWidth="1"/>
    <col min="6" max="6" width="11.33203125" style="83" customWidth="1"/>
    <col min="7" max="7" width="8.5546875" style="83" customWidth="1"/>
    <col min="8" max="8" width="8.6640625" style="83" customWidth="1"/>
    <col min="9" max="9" width="8.33203125" style="83" customWidth="1"/>
    <col min="10" max="16384" width="8.88671875" style="83"/>
  </cols>
  <sheetData>
    <row r="1" spans="1:11" ht="33" customHeight="1" thickTop="1">
      <c r="A1" s="270" t="s">
        <v>50</v>
      </c>
      <c r="B1" s="271"/>
      <c r="C1" s="272" t="str">
        <f>KrList!C8</f>
        <v>Nemocnice Břeclav - stravovací provoz</v>
      </c>
      <c r="D1" s="273"/>
      <c r="E1" s="273"/>
      <c r="F1" s="274"/>
      <c r="G1" s="80" t="s">
        <v>87</v>
      </c>
      <c r="H1" s="81"/>
      <c r="I1" s="82"/>
    </row>
    <row r="2" spans="1:11" ht="24.75" customHeight="1" thickBot="1">
      <c r="A2" s="275" t="s">
        <v>49</v>
      </c>
      <c r="B2" s="276"/>
      <c r="C2" s="277" t="s">
        <v>154</v>
      </c>
      <c r="D2" s="278"/>
      <c r="E2" s="278"/>
      <c r="F2" s="279"/>
      <c r="G2" s="280" t="str">
        <f>KrList!C4</f>
        <v>D.1.7 - Zařízení slaboproudé elektrotechniky</v>
      </c>
      <c r="H2" s="281"/>
      <c r="I2" s="282"/>
    </row>
    <row r="3" spans="1:11" ht="15.75" thickTop="1">
      <c r="F3" s="84"/>
    </row>
    <row r="4" spans="1:11" ht="19.5" customHeight="1">
      <c r="A4" s="85" t="s">
        <v>111</v>
      </c>
      <c r="B4" s="16"/>
      <c r="C4" s="16"/>
      <c r="D4" s="16"/>
      <c r="E4" s="86"/>
      <c r="F4" s="16"/>
      <c r="G4" s="16"/>
      <c r="H4" s="16"/>
      <c r="I4" s="16"/>
    </row>
    <row r="5" spans="1:11" ht="15.75" thickBot="1"/>
    <row r="6" spans="1:11" s="143" customFormat="1" ht="15.75" thickBot="1">
      <c r="A6" s="168"/>
      <c r="B6" s="169" t="s">
        <v>88</v>
      </c>
      <c r="C6" s="169"/>
      <c r="D6" s="170"/>
      <c r="E6" s="171" t="s">
        <v>89</v>
      </c>
      <c r="F6" s="172" t="s">
        <v>90</v>
      </c>
      <c r="G6" s="172" t="s">
        <v>91</v>
      </c>
      <c r="H6" s="172" t="s">
        <v>92</v>
      </c>
      <c r="I6" s="173" t="s">
        <v>51</v>
      </c>
    </row>
    <row r="7" spans="1:11" s="84" customFormat="1">
      <c r="A7" s="87"/>
      <c r="B7" s="88" t="s">
        <v>6</v>
      </c>
      <c r="D7" s="89"/>
      <c r="E7" s="90"/>
      <c r="F7" s="91"/>
      <c r="G7" s="91">
        <f>SP!H33</f>
        <v>0</v>
      </c>
      <c r="H7" s="91"/>
      <c r="I7" s="92"/>
    </row>
    <row r="8" spans="1:11" s="84" customFormat="1">
      <c r="A8" s="87"/>
      <c r="B8" s="88" t="s">
        <v>16</v>
      </c>
      <c r="D8" s="89"/>
      <c r="E8" s="90"/>
      <c r="F8" s="91"/>
      <c r="G8" s="91">
        <f>SP!H78</f>
        <v>0</v>
      </c>
      <c r="H8" s="91"/>
      <c r="I8" s="92"/>
    </row>
    <row r="9" spans="1:11" s="84" customFormat="1">
      <c r="A9" s="87"/>
      <c r="B9" s="88" t="s">
        <v>93</v>
      </c>
      <c r="D9" s="89"/>
      <c r="E9" s="90"/>
      <c r="F9" s="91"/>
      <c r="G9" s="91"/>
      <c r="H9" s="91">
        <f>SP!J34</f>
        <v>0</v>
      </c>
      <c r="I9" s="92"/>
    </row>
    <row r="10" spans="1:11" s="84" customFormat="1">
      <c r="A10" s="87"/>
      <c r="B10" s="88" t="s">
        <v>94</v>
      </c>
      <c r="D10" s="89"/>
      <c r="E10" s="90"/>
      <c r="F10" s="91"/>
      <c r="G10" s="91"/>
      <c r="H10" s="91">
        <f>SP!J79</f>
        <v>0</v>
      </c>
      <c r="I10" s="92"/>
    </row>
    <row r="11" spans="1:11" s="84" customFormat="1">
      <c r="A11" s="87"/>
      <c r="B11" s="88" t="s">
        <v>19</v>
      </c>
      <c r="D11" s="89"/>
      <c r="E11" s="90"/>
      <c r="F11" s="91"/>
      <c r="G11" s="91"/>
      <c r="H11" s="91">
        <v>0</v>
      </c>
      <c r="I11" s="92"/>
    </row>
    <row r="12" spans="1:11" s="84" customFormat="1">
      <c r="A12" s="87"/>
      <c r="B12" s="88" t="s">
        <v>95</v>
      </c>
      <c r="D12" s="89"/>
      <c r="E12" s="90"/>
      <c r="F12" s="91"/>
      <c r="G12" s="91"/>
      <c r="H12" s="91">
        <f>SP!J98</f>
        <v>0</v>
      </c>
      <c r="I12" s="92"/>
    </row>
    <row r="13" spans="1:11" s="84" customFormat="1">
      <c r="A13" s="87"/>
      <c r="B13" s="88" t="s">
        <v>96</v>
      </c>
      <c r="D13" s="89"/>
      <c r="E13" s="90"/>
      <c r="F13" s="91"/>
      <c r="G13" s="91"/>
      <c r="H13" s="91">
        <f>SP!J106</f>
        <v>0</v>
      </c>
      <c r="I13" s="92"/>
    </row>
    <row r="14" spans="1:11" s="84" customFormat="1">
      <c r="A14" s="87"/>
      <c r="B14" s="88"/>
      <c r="D14" s="89"/>
      <c r="E14" s="90"/>
      <c r="F14" s="91"/>
      <c r="G14" s="91"/>
      <c r="H14" s="91"/>
      <c r="I14" s="92"/>
    </row>
    <row r="15" spans="1:11" s="84" customFormat="1">
      <c r="A15" s="87"/>
      <c r="B15" s="88"/>
      <c r="D15" s="89"/>
      <c r="E15" s="90"/>
      <c r="F15" s="91"/>
      <c r="G15" s="91"/>
      <c r="H15" s="91"/>
      <c r="I15" s="92"/>
      <c r="K15" s="185"/>
    </row>
    <row r="16" spans="1:11" s="84" customFormat="1">
      <c r="A16" s="87"/>
      <c r="B16" s="88"/>
      <c r="D16" s="89"/>
      <c r="E16" s="90"/>
      <c r="F16" s="91"/>
      <c r="G16" s="91"/>
      <c r="H16" s="91"/>
      <c r="I16" s="92"/>
    </row>
    <row r="17" spans="1:11" s="84" customFormat="1">
      <c r="A17" s="87"/>
      <c r="B17" s="88"/>
      <c r="D17" s="89"/>
      <c r="E17" s="90"/>
      <c r="F17" s="91"/>
      <c r="G17" s="91"/>
      <c r="H17" s="91"/>
      <c r="I17" s="92"/>
    </row>
    <row r="18" spans="1:11" s="84" customFormat="1">
      <c r="A18" s="87"/>
      <c r="B18" s="88"/>
      <c r="D18" s="89"/>
      <c r="E18" s="90"/>
      <c r="F18" s="91"/>
      <c r="G18" s="91"/>
      <c r="H18" s="91"/>
      <c r="I18" s="92"/>
      <c r="K18" s="93"/>
    </row>
    <row r="19" spans="1:11" s="84" customFormat="1">
      <c r="A19" s="87"/>
      <c r="B19" s="88"/>
      <c r="D19" s="89"/>
      <c r="E19" s="90"/>
      <c r="F19" s="91"/>
      <c r="G19" s="91"/>
      <c r="H19" s="91"/>
      <c r="I19" s="92"/>
    </row>
    <row r="20" spans="1:11" s="84" customFormat="1">
      <c r="A20" s="87"/>
      <c r="B20" s="88"/>
      <c r="D20" s="89"/>
      <c r="E20" s="90"/>
      <c r="F20" s="91"/>
      <c r="G20" s="91"/>
      <c r="H20" s="91"/>
      <c r="I20" s="92"/>
    </row>
    <row r="21" spans="1:11" s="84" customFormat="1">
      <c r="A21" s="87"/>
      <c r="B21" s="88"/>
      <c r="D21" s="89"/>
      <c r="E21" s="90"/>
      <c r="F21" s="91"/>
      <c r="G21" s="91"/>
      <c r="H21" s="91"/>
      <c r="I21" s="92"/>
    </row>
    <row r="22" spans="1:11" s="84" customFormat="1">
      <c r="A22" s="87"/>
      <c r="B22" s="88"/>
      <c r="D22" s="89"/>
      <c r="E22" s="90"/>
      <c r="F22" s="91"/>
      <c r="G22" s="91"/>
      <c r="H22" s="91"/>
      <c r="I22" s="92"/>
    </row>
    <row r="23" spans="1:11" s="84" customFormat="1">
      <c r="A23" s="87"/>
      <c r="B23" s="88"/>
      <c r="D23" s="89"/>
      <c r="E23" s="90"/>
      <c r="F23" s="91"/>
      <c r="G23" s="91"/>
      <c r="H23" s="91"/>
      <c r="I23" s="92"/>
    </row>
    <row r="24" spans="1:11" s="84" customFormat="1">
      <c r="A24" s="87"/>
      <c r="B24" s="88"/>
      <c r="D24" s="89"/>
      <c r="E24" s="90"/>
      <c r="F24" s="91"/>
      <c r="G24" s="91"/>
      <c r="H24" s="91"/>
      <c r="I24" s="92"/>
    </row>
    <row r="25" spans="1:11" s="84" customFormat="1">
      <c r="A25" s="87"/>
      <c r="B25" s="88"/>
      <c r="D25" s="89"/>
      <c r="E25" s="90"/>
      <c r="F25" s="91"/>
      <c r="G25" s="91"/>
      <c r="H25" s="91"/>
      <c r="I25" s="92"/>
    </row>
    <row r="26" spans="1:11" s="84" customFormat="1">
      <c r="A26" s="87"/>
      <c r="B26" s="88"/>
      <c r="D26" s="89"/>
      <c r="E26" s="90"/>
      <c r="F26" s="91"/>
      <c r="G26" s="91"/>
      <c r="H26" s="91"/>
      <c r="I26" s="92"/>
    </row>
    <row r="27" spans="1:11" s="84" customFormat="1">
      <c r="A27" s="87"/>
      <c r="B27" s="88"/>
      <c r="D27" s="89"/>
      <c r="E27" s="90"/>
      <c r="F27" s="91"/>
      <c r="G27" s="91"/>
      <c r="H27" s="91"/>
      <c r="I27" s="92"/>
    </row>
    <row r="28" spans="1:11" s="84" customFormat="1">
      <c r="A28" s="87"/>
      <c r="B28" s="88"/>
      <c r="D28" s="89"/>
      <c r="E28" s="90"/>
      <c r="F28" s="91"/>
      <c r="G28" s="91"/>
      <c r="H28" s="91"/>
      <c r="I28" s="92"/>
    </row>
    <row r="29" spans="1:11" s="84" customFormat="1">
      <c r="A29" s="87"/>
      <c r="B29" s="88"/>
      <c r="D29" s="89"/>
      <c r="E29" s="90"/>
      <c r="F29" s="91"/>
      <c r="G29" s="91"/>
      <c r="H29" s="91"/>
      <c r="I29" s="92"/>
    </row>
    <row r="30" spans="1:11" s="84" customFormat="1">
      <c r="A30" s="87"/>
      <c r="B30" s="88"/>
      <c r="D30" s="89"/>
      <c r="E30" s="90"/>
      <c r="F30" s="91"/>
      <c r="G30" s="91"/>
      <c r="H30" s="91"/>
      <c r="I30" s="92"/>
    </row>
    <row r="31" spans="1:11" s="84" customFormat="1">
      <c r="A31" s="87"/>
      <c r="B31" s="88"/>
      <c r="D31" s="89"/>
      <c r="E31" s="90"/>
      <c r="F31" s="91"/>
      <c r="G31" s="91"/>
      <c r="H31" s="91"/>
      <c r="I31" s="92"/>
    </row>
    <row r="32" spans="1:11" s="84" customFormat="1">
      <c r="A32" s="87"/>
      <c r="B32" s="88"/>
      <c r="D32" s="89"/>
      <c r="E32" s="90"/>
      <c r="F32" s="91"/>
      <c r="G32" s="91"/>
      <c r="H32" s="91"/>
      <c r="I32" s="92"/>
    </row>
    <row r="33" spans="1:9" s="84" customFormat="1">
      <c r="A33" s="87"/>
      <c r="B33" s="88"/>
      <c r="D33" s="89"/>
      <c r="E33" s="90"/>
      <c r="F33" s="91"/>
      <c r="G33" s="91"/>
      <c r="H33" s="91"/>
      <c r="I33" s="92"/>
    </row>
    <row r="34" spans="1:9" s="84" customFormat="1">
      <c r="A34" s="87"/>
      <c r="B34" s="88"/>
      <c r="D34" s="89"/>
      <c r="E34" s="90"/>
      <c r="F34" s="91"/>
      <c r="G34" s="91"/>
      <c r="H34" s="91"/>
      <c r="I34" s="92"/>
    </row>
    <row r="35" spans="1:9" s="84" customFormat="1">
      <c r="A35" s="87"/>
      <c r="B35" s="88"/>
      <c r="D35" s="89"/>
      <c r="E35" s="90"/>
      <c r="F35" s="91"/>
      <c r="G35" s="91"/>
      <c r="H35" s="91"/>
      <c r="I35" s="92"/>
    </row>
    <row r="36" spans="1:9" s="84" customFormat="1">
      <c r="A36" s="87"/>
      <c r="B36" s="88"/>
      <c r="D36" s="89"/>
      <c r="E36" s="90"/>
      <c r="F36" s="91"/>
      <c r="G36" s="91"/>
      <c r="H36" s="91"/>
      <c r="I36" s="92"/>
    </row>
    <row r="37" spans="1:9" s="84" customFormat="1">
      <c r="A37" s="87"/>
      <c r="B37" s="88"/>
      <c r="D37" s="89"/>
      <c r="E37" s="90"/>
      <c r="F37" s="91"/>
      <c r="G37" s="91"/>
      <c r="H37" s="91"/>
      <c r="I37" s="92"/>
    </row>
    <row r="38" spans="1:9" s="84" customFormat="1">
      <c r="A38" s="87"/>
      <c r="B38" s="88"/>
      <c r="D38" s="89"/>
      <c r="E38" s="90"/>
      <c r="F38" s="91"/>
      <c r="G38" s="91"/>
      <c r="H38" s="91"/>
      <c r="I38" s="92"/>
    </row>
    <row r="39" spans="1:9" s="84" customFormat="1">
      <c r="A39" s="87"/>
      <c r="B39" s="88"/>
      <c r="D39" s="89"/>
      <c r="E39" s="90"/>
      <c r="F39" s="91"/>
      <c r="G39" s="91"/>
      <c r="H39" s="91"/>
      <c r="I39" s="92"/>
    </row>
    <row r="40" spans="1:9" s="84" customFormat="1">
      <c r="A40" s="87"/>
      <c r="B40" s="88"/>
      <c r="D40" s="89"/>
      <c r="E40" s="90"/>
      <c r="F40" s="91"/>
      <c r="G40" s="91"/>
      <c r="H40" s="91"/>
      <c r="I40" s="92"/>
    </row>
    <row r="41" spans="1:9" s="84" customFormat="1">
      <c r="A41" s="87"/>
      <c r="B41" s="88"/>
      <c r="D41" s="89"/>
      <c r="E41" s="90"/>
      <c r="F41" s="91"/>
      <c r="G41" s="91"/>
      <c r="H41" s="91"/>
      <c r="I41" s="92"/>
    </row>
    <row r="42" spans="1:9" s="84" customFormat="1">
      <c r="A42" s="87"/>
      <c r="B42" s="88"/>
      <c r="D42" s="89"/>
      <c r="E42" s="90"/>
      <c r="F42" s="91"/>
      <c r="G42" s="91"/>
      <c r="H42" s="91"/>
      <c r="I42" s="92"/>
    </row>
    <row r="43" spans="1:9" s="84" customFormat="1">
      <c r="A43" s="87"/>
      <c r="B43" s="88"/>
      <c r="D43" s="89"/>
      <c r="E43" s="90"/>
      <c r="F43" s="91"/>
      <c r="G43" s="91"/>
      <c r="H43" s="91"/>
      <c r="I43" s="92"/>
    </row>
    <row r="44" spans="1:9" s="84" customFormat="1">
      <c r="A44" s="87"/>
      <c r="B44" s="88"/>
      <c r="D44" s="89"/>
      <c r="E44" s="90"/>
      <c r="F44" s="91"/>
      <c r="G44" s="91"/>
      <c r="H44" s="91"/>
      <c r="I44" s="92"/>
    </row>
    <row r="45" spans="1:9" s="84" customFormat="1">
      <c r="A45" s="87"/>
      <c r="B45" s="88"/>
      <c r="D45" s="89"/>
      <c r="E45" s="90"/>
      <c r="F45" s="91"/>
      <c r="G45" s="91"/>
      <c r="H45" s="91"/>
      <c r="I45" s="92"/>
    </row>
    <row r="46" spans="1:9" s="84" customFormat="1" ht="15.75" thickBot="1">
      <c r="A46" s="87"/>
      <c r="B46" s="88"/>
      <c r="D46" s="89"/>
      <c r="E46" s="90"/>
      <c r="F46" s="91"/>
      <c r="G46" s="91"/>
      <c r="H46" s="91"/>
      <c r="I46" s="92"/>
    </row>
    <row r="47" spans="1:9" s="94" customFormat="1" ht="13.5" thickBot="1">
      <c r="A47" s="174"/>
      <c r="B47" s="169" t="s">
        <v>97</v>
      </c>
      <c r="C47" s="169"/>
      <c r="D47" s="175"/>
      <c r="E47" s="176">
        <f>SUM(E7:E46)</f>
        <v>0</v>
      </c>
      <c r="F47" s="177">
        <f>SUM(F7:F46)</f>
        <v>0</v>
      </c>
      <c r="G47" s="177">
        <f>SUM(G7:G46)</f>
        <v>0</v>
      </c>
      <c r="H47" s="177">
        <f>SUM(H7:H46)</f>
        <v>0</v>
      </c>
      <c r="I47" s="178">
        <f>SUM(I7:I46)</f>
        <v>0</v>
      </c>
    </row>
    <row r="48" spans="1:9">
      <c r="B48" s="94"/>
      <c r="F48" s="95"/>
      <c r="G48" s="96"/>
      <c r="H48" s="96"/>
      <c r="I48" s="97"/>
    </row>
    <row r="49" spans="6:9">
      <c r="F49" s="95"/>
      <c r="G49" s="96"/>
      <c r="H49" s="96"/>
      <c r="I49" s="97"/>
    </row>
    <row r="50" spans="6:9">
      <c r="F50" s="95"/>
      <c r="G50" s="96"/>
      <c r="H50" s="96"/>
      <c r="I50" s="97"/>
    </row>
    <row r="51" spans="6:9">
      <c r="F51" s="95"/>
      <c r="G51" s="96"/>
      <c r="H51" s="96"/>
      <c r="I51" s="97"/>
    </row>
    <row r="52" spans="6:9">
      <c r="F52" s="95"/>
      <c r="G52" s="96"/>
      <c r="H52" s="96"/>
      <c r="I52" s="97"/>
    </row>
    <row r="53" spans="6:9">
      <c r="F53" s="95"/>
      <c r="G53" s="96"/>
      <c r="H53" s="96"/>
      <c r="I53" s="97"/>
    </row>
    <row r="54" spans="6:9">
      <c r="F54" s="95"/>
      <c r="G54" s="96"/>
      <c r="H54" s="96"/>
      <c r="I54" s="97"/>
    </row>
    <row r="55" spans="6:9">
      <c r="F55" s="95"/>
      <c r="G55" s="96"/>
      <c r="H55" s="96"/>
      <c r="I55" s="97"/>
    </row>
    <row r="56" spans="6:9">
      <c r="F56" s="95"/>
      <c r="G56" s="96"/>
      <c r="H56" s="96"/>
      <c r="I56" s="97"/>
    </row>
    <row r="57" spans="6:9">
      <c r="F57" s="95"/>
      <c r="G57" s="96"/>
      <c r="H57" s="96"/>
      <c r="I57" s="97"/>
    </row>
    <row r="58" spans="6:9">
      <c r="F58" s="95"/>
      <c r="G58" s="96"/>
      <c r="H58" s="96"/>
      <c r="I58" s="97"/>
    </row>
    <row r="59" spans="6:9">
      <c r="F59" s="95"/>
      <c r="G59" s="96"/>
      <c r="H59" s="96"/>
      <c r="I59" s="97"/>
    </row>
    <row r="60" spans="6:9">
      <c r="F60" s="95"/>
      <c r="G60" s="96"/>
      <c r="H60" s="96"/>
      <c r="I60" s="97"/>
    </row>
    <row r="61" spans="6:9">
      <c r="F61" s="95"/>
      <c r="G61" s="96"/>
      <c r="H61" s="96"/>
      <c r="I61" s="97"/>
    </row>
    <row r="62" spans="6:9">
      <c r="F62" s="95"/>
      <c r="G62" s="96"/>
      <c r="H62" s="96"/>
      <c r="I62" s="97"/>
    </row>
    <row r="63" spans="6:9">
      <c r="F63" s="95"/>
      <c r="G63" s="96"/>
      <c r="H63" s="96"/>
      <c r="I63" s="97"/>
    </row>
    <row r="64" spans="6:9">
      <c r="F64" s="95"/>
      <c r="G64" s="96"/>
      <c r="H64" s="96"/>
      <c r="I64" s="97"/>
    </row>
    <row r="65" spans="6:9">
      <c r="F65" s="95"/>
      <c r="G65" s="96"/>
      <c r="H65" s="96"/>
      <c r="I65" s="97"/>
    </row>
    <row r="66" spans="6:9">
      <c r="F66" s="95"/>
      <c r="G66" s="96"/>
      <c r="H66" s="96"/>
      <c r="I66" s="97"/>
    </row>
    <row r="67" spans="6:9">
      <c r="F67" s="95"/>
      <c r="G67" s="96"/>
      <c r="H67" s="96"/>
      <c r="I67" s="97"/>
    </row>
    <row r="68" spans="6:9">
      <c r="F68" s="95"/>
      <c r="G68" s="96"/>
      <c r="H68" s="96"/>
      <c r="I68" s="97"/>
    </row>
    <row r="69" spans="6:9">
      <c r="F69" s="95"/>
      <c r="G69" s="96"/>
      <c r="H69" s="96"/>
      <c r="I69" s="97"/>
    </row>
    <row r="70" spans="6:9">
      <c r="F70" s="95"/>
      <c r="G70" s="96"/>
      <c r="H70" s="96"/>
      <c r="I70" s="97"/>
    </row>
    <row r="71" spans="6:9">
      <c r="F71" s="95"/>
      <c r="G71" s="96"/>
      <c r="H71" s="96"/>
      <c r="I71" s="97"/>
    </row>
    <row r="72" spans="6:9">
      <c r="F72" s="95"/>
      <c r="G72" s="96"/>
      <c r="H72" s="96"/>
      <c r="I72" s="97"/>
    </row>
    <row r="73" spans="6:9">
      <c r="F73" s="95"/>
      <c r="G73" s="96"/>
      <c r="H73" s="96"/>
      <c r="I73" s="97"/>
    </row>
    <row r="74" spans="6:9">
      <c r="F74" s="95"/>
      <c r="G74" s="96"/>
      <c r="H74" s="96"/>
      <c r="I74" s="97"/>
    </row>
    <row r="75" spans="6:9">
      <c r="F75" s="95"/>
      <c r="G75" s="96"/>
      <c r="H75" s="96"/>
      <c r="I75" s="97"/>
    </row>
    <row r="76" spans="6:9">
      <c r="F76" s="95"/>
      <c r="G76" s="96"/>
      <c r="H76" s="96"/>
      <c r="I76" s="97"/>
    </row>
    <row r="77" spans="6:9">
      <c r="F77" s="95"/>
      <c r="G77" s="96"/>
      <c r="H77" s="96"/>
      <c r="I77" s="97"/>
    </row>
    <row r="78" spans="6:9">
      <c r="F78" s="95"/>
      <c r="G78" s="96"/>
      <c r="H78" s="96"/>
      <c r="I78" s="97"/>
    </row>
    <row r="79" spans="6:9">
      <c r="F79" s="95"/>
      <c r="G79" s="96"/>
      <c r="H79" s="96"/>
      <c r="I79" s="97"/>
    </row>
    <row r="80" spans="6:9">
      <c r="F80" s="95"/>
      <c r="G80" s="96"/>
      <c r="H80" s="96"/>
      <c r="I80" s="97"/>
    </row>
    <row r="81" spans="6:9">
      <c r="F81" s="95"/>
      <c r="G81" s="96"/>
      <c r="H81" s="96"/>
      <c r="I81" s="97"/>
    </row>
    <row r="82" spans="6:9">
      <c r="F82" s="95"/>
      <c r="G82" s="96"/>
      <c r="H82" s="96"/>
      <c r="I82" s="97"/>
    </row>
    <row r="83" spans="6:9">
      <c r="F83" s="95"/>
      <c r="G83" s="96"/>
      <c r="H83" s="96"/>
      <c r="I83" s="97"/>
    </row>
    <row r="84" spans="6:9">
      <c r="F84" s="95"/>
      <c r="G84" s="96"/>
      <c r="H84" s="96"/>
      <c r="I84" s="97"/>
    </row>
    <row r="85" spans="6:9">
      <c r="F85" s="95"/>
      <c r="G85" s="96"/>
      <c r="H85" s="96"/>
      <c r="I85" s="97"/>
    </row>
    <row r="86" spans="6:9">
      <c r="F86" s="95"/>
      <c r="G86" s="96"/>
      <c r="H86" s="96"/>
      <c r="I86" s="97"/>
    </row>
    <row r="87" spans="6:9">
      <c r="F87" s="95"/>
      <c r="G87" s="96"/>
      <c r="H87" s="96"/>
      <c r="I87" s="97"/>
    </row>
    <row r="88" spans="6:9">
      <c r="F88" s="95"/>
      <c r="G88" s="96"/>
      <c r="H88" s="96"/>
      <c r="I88" s="97"/>
    </row>
    <row r="89" spans="6:9">
      <c r="F89" s="95"/>
      <c r="G89" s="96"/>
      <c r="H89" s="96"/>
      <c r="I89" s="97"/>
    </row>
    <row r="90" spans="6:9">
      <c r="F90" s="95"/>
      <c r="G90" s="96"/>
      <c r="H90" s="96"/>
      <c r="I90" s="97"/>
    </row>
    <row r="91" spans="6:9">
      <c r="F91" s="95"/>
      <c r="G91" s="96"/>
      <c r="H91" s="96"/>
      <c r="I91" s="97"/>
    </row>
    <row r="92" spans="6:9">
      <c r="F92" s="95"/>
      <c r="G92" s="96"/>
      <c r="H92" s="96"/>
      <c r="I92" s="97"/>
    </row>
    <row r="93" spans="6:9">
      <c r="F93" s="95"/>
      <c r="G93" s="96"/>
      <c r="H93" s="96"/>
      <c r="I93" s="97"/>
    </row>
    <row r="94" spans="6:9">
      <c r="F94" s="95"/>
      <c r="G94" s="96"/>
      <c r="H94" s="96"/>
      <c r="I94" s="97"/>
    </row>
    <row r="95" spans="6:9">
      <c r="F95" s="95"/>
      <c r="G95" s="96"/>
      <c r="H95" s="96"/>
      <c r="I95" s="97"/>
    </row>
    <row r="96" spans="6:9">
      <c r="F96" s="95"/>
      <c r="G96" s="96"/>
      <c r="H96" s="96"/>
      <c r="I96" s="97"/>
    </row>
    <row r="97" spans="6:9">
      <c r="F97" s="95"/>
      <c r="G97" s="96"/>
      <c r="H97" s="96"/>
      <c r="I97" s="97"/>
    </row>
  </sheetData>
  <mergeCells count="5">
    <mergeCell ref="A1:B1"/>
    <mergeCell ref="C1:F1"/>
    <mergeCell ref="A2:B2"/>
    <mergeCell ref="C2:F2"/>
    <mergeCell ref="G2:I2"/>
  </mergeCells>
  <printOptions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&amp;C&amp;"Arial,tučné kurzíva"&amp;14R O Z P O Č E T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5"/>
  <dimension ref="A1:K109"/>
  <sheetViews>
    <sheetView tabSelected="1" topLeftCell="A88" zoomScale="85" zoomScaleNormal="85" workbookViewId="0">
      <selection activeCell="D117" sqref="D117"/>
    </sheetView>
  </sheetViews>
  <sheetFormatPr defaultRowHeight="12.75"/>
  <cols>
    <col min="1" max="1" width="5.88671875" style="72" customWidth="1"/>
    <col min="2" max="2" width="15.77734375" style="76" customWidth="1"/>
    <col min="3" max="3" width="1.88671875" style="29" customWidth="1"/>
    <col min="4" max="4" width="41.5546875" style="75" customWidth="1"/>
    <col min="5" max="5" width="5.109375" style="71" customWidth="1"/>
    <col min="6" max="6" width="5.6640625" style="72" customWidth="1"/>
    <col min="7" max="7" width="11.109375" style="71" customWidth="1"/>
    <col min="8" max="9" width="10" style="71" customWidth="1"/>
    <col min="10" max="10" width="11" style="29" customWidth="1"/>
    <col min="11" max="11" width="11.5546875" style="71" customWidth="1"/>
    <col min="12" max="16384" width="8.88671875" style="29"/>
  </cols>
  <sheetData>
    <row r="1" spans="1:11">
      <c r="A1" s="285" t="s">
        <v>98</v>
      </c>
      <c r="B1" s="287" t="s">
        <v>84</v>
      </c>
      <c r="C1" s="73"/>
      <c r="D1" s="289" t="s">
        <v>85</v>
      </c>
      <c r="E1" s="291" t="s">
        <v>25</v>
      </c>
      <c r="F1" s="293" t="s">
        <v>17</v>
      </c>
      <c r="G1" s="28" t="s">
        <v>91</v>
      </c>
      <c r="H1" s="28"/>
      <c r="I1" s="180" t="s">
        <v>99</v>
      </c>
      <c r="J1" s="180"/>
      <c r="K1" s="283" t="s">
        <v>100</v>
      </c>
    </row>
    <row r="2" spans="1:11" ht="13.5" thickBot="1">
      <c r="A2" s="286"/>
      <c r="B2" s="288"/>
      <c r="C2" s="74"/>
      <c r="D2" s="290"/>
      <c r="E2" s="292"/>
      <c r="F2" s="294"/>
      <c r="G2" s="181" t="s">
        <v>101</v>
      </c>
      <c r="H2" s="181" t="s">
        <v>102</v>
      </c>
      <c r="I2" s="181" t="s">
        <v>101</v>
      </c>
      <c r="J2" s="181" t="s">
        <v>103</v>
      </c>
      <c r="K2" s="284"/>
    </row>
    <row r="3" spans="1:11" ht="15.75" thickTop="1">
      <c r="A3" s="30">
        <f t="shared" ref="A3" si="0">A2+1</f>
        <v>1</v>
      </c>
      <c r="B3" s="31"/>
      <c r="C3" s="32"/>
      <c r="D3" s="69" t="s">
        <v>110</v>
      </c>
      <c r="E3" s="33"/>
      <c r="F3" s="38"/>
      <c r="G3" s="35"/>
      <c r="H3" s="36"/>
      <c r="I3" s="36"/>
      <c r="J3" s="37"/>
      <c r="K3" s="186"/>
    </row>
    <row r="4" spans="1:11" ht="15">
      <c r="A4" s="30">
        <f>A3+1</f>
        <v>2</v>
      </c>
      <c r="B4" s="18" t="s">
        <v>163</v>
      </c>
      <c r="C4" s="32"/>
      <c r="D4" s="69"/>
      <c r="E4" s="33"/>
      <c r="F4" s="38"/>
      <c r="G4" s="35"/>
      <c r="H4" s="36"/>
      <c r="I4" s="36"/>
      <c r="J4" s="37"/>
      <c r="K4" s="186"/>
    </row>
    <row r="5" spans="1:11">
      <c r="A5" s="30">
        <f t="shared" ref="A5:A43" si="1">A4+1</f>
        <v>3</v>
      </c>
      <c r="B5" s="11" t="s">
        <v>166</v>
      </c>
      <c r="C5" s="23"/>
      <c r="D5" s="14" t="s">
        <v>78</v>
      </c>
      <c r="E5" s="99" t="s">
        <v>1</v>
      </c>
      <c r="F5" s="98">
        <v>1</v>
      </c>
      <c r="G5" s="39"/>
      <c r="H5" s="39">
        <f>F5*G5</f>
        <v>0</v>
      </c>
      <c r="I5" s="39"/>
      <c r="J5" s="39">
        <f>F5*I5</f>
        <v>0</v>
      </c>
      <c r="K5" s="5"/>
    </row>
    <row r="6" spans="1:11" ht="25.5">
      <c r="A6" s="30">
        <f t="shared" si="1"/>
        <v>4</v>
      </c>
      <c r="B6" s="11"/>
      <c r="C6" s="23"/>
      <c r="D6" s="22" t="s">
        <v>145</v>
      </c>
      <c r="E6" s="20" t="s">
        <v>1</v>
      </c>
      <c r="F6" s="98">
        <v>1</v>
      </c>
      <c r="G6" s="39"/>
      <c r="H6" s="39"/>
      <c r="I6" s="39"/>
      <c r="J6" s="39"/>
      <c r="K6" s="5"/>
    </row>
    <row r="7" spans="1:11">
      <c r="A7" s="30">
        <f t="shared" si="1"/>
        <v>5</v>
      </c>
      <c r="B7" s="11"/>
      <c r="C7" s="23"/>
      <c r="D7" s="21" t="s">
        <v>61</v>
      </c>
      <c r="E7" s="20" t="s">
        <v>1</v>
      </c>
      <c r="F7" s="98">
        <v>1</v>
      </c>
      <c r="G7" s="39"/>
      <c r="H7" s="39"/>
      <c r="I7" s="39"/>
      <c r="J7" s="39"/>
      <c r="K7" s="5"/>
    </row>
    <row r="8" spans="1:11">
      <c r="A8" s="30">
        <f t="shared" si="1"/>
        <v>6</v>
      </c>
      <c r="B8" s="11"/>
      <c r="C8" s="23"/>
      <c r="D8" s="21" t="s">
        <v>119</v>
      </c>
      <c r="E8" s="20" t="s">
        <v>1</v>
      </c>
      <c r="F8" s="98">
        <v>1</v>
      </c>
      <c r="G8" s="39"/>
      <c r="H8" s="39"/>
      <c r="I8" s="39"/>
      <c r="J8" s="39"/>
      <c r="K8" s="5"/>
    </row>
    <row r="9" spans="1:11">
      <c r="A9" s="30">
        <f t="shared" si="1"/>
        <v>7</v>
      </c>
      <c r="B9" s="70"/>
      <c r="C9" s="23"/>
      <c r="D9" s="21" t="s">
        <v>147</v>
      </c>
      <c r="E9" s="20" t="s">
        <v>1</v>
      </c>
      <c r="F9" s="98">
        <v>1</v>
      </c>
      <c r="G9" s="39"/>
      <c r="H9" s="39"/>
      <c r="I9" s="39"/>
      <c r="J9" s="39"/>
      <c r="K9" s="5"/>
    </row>
    <row r="10" spans="1:11">
      <c r="A10" s="30">
        <f t="shared" si="1"/>
        <v>8</v>
      </c>
      <c r="B10" s="11"/>
      <c r="C10" s="23"/>
      <c r="D10" s="12" t="s">
        <v>148</v>
      </c>
      <c r="E10" s="20" t="s">
        <v>1</v>
      </c>
      <c r="F10" s="98">
        <v>1</v>
      </c>
      <c r="G10" s="39"/>
      <c r="H10" s="39"/>
      <c r="I10" s="39"/>
      <c r="J10" s="39"/>
      <c r="K10" s="5"/>
    </row>
    <row r="11" spans="1:11">
      <c r="A11" s="30">
        <f t="shared" si="1"/>
        <v>9</v>
      </c>
      <c r="B11" s="11"/>
      <c r="C11" s="23"/>
      <c r="D11" s="21" t="s">
        <v>167</v>
      </c>
      <c r="E11" s="20" t="s">
        <v>1</v>
      </c>
      <c r="F11" s="98">
        <v>1</v>
      </c>
      <c r="G11" s="39"/>
      <c r="H11" s="39"/>
      <c r="I11" s="39"/>
      <c r="J11" s="39"/>
      <c r="K11" s="5"/>
    </row>
    <row r="12" spans="1:11">
      <c r="A12" s="30">
        <f t="shared" si="1"/>
        <v>10</v>
      </c>
      <c r="B12" s="11"/>
      <c r="C12" s="23"/>
      <c r="D12" s="21" t="s">
        <v>115</v>
      </c>
      <c r="E12" s="20" t="s">
        <v>1</v>
      </c>
      <c r="F12" s="98">
        <v>4</v>
      </c>
      <c r="G12" s="39"/>
      <c r="H12" s="39"/>
      <c r="I12" s="39"/>
      <c r="J12" s="39"/>
      <c r="K12" s="5"/>
    </row>
    <row r="13" spans="1:11">
      <c r="A13" s="30">
        <f t="shared" si="1"/>
        <v>11</v>
      </c>
      <c r="B13" s="11"/>
      <c r="C13" s="23"/>
      <c r="D13" s="21" t="s">
        <v>62</v>
      </c>
      <c r="E13" s="20" t="s">
        <v>1</v>
      </c>
      <c r="F13" s="98">
        <v>1</v>
      </c>
      <c r="G13" s="39"/>
      <c r="H13" s="39"/>
      <c r="I13" s="39"/>
      <c r="J13" s="39"/>
      <c r="K13" s="5"/>
    </row>
    <row r="14" spans="1:11">
      <c r="A14" s="30">
        <f t="shared" si="1"/>
        <v>12</v>
      </c>
      <c r="B14" s="11"/>
      <c r="C14" s="23"/>
      <c r="D14" s="9" t="s">
        <v>116</v>
      </c>
      <c r="E14" s="20" t="s">
        <v>1</v>
      </c>
      <c r="F14" s="98">
        <v>40</v>
      </c>
      <c r="G14" s="39"/>
      <c r="H14" s="39"/>
      <c r="I14" s="39"/>
      <c r="J14" s="39"/>
      <c r="K14" s="5"/>
    </row>
    <row r="15" spans="1:11">
      <c r="A15" s="30">
        <f t="shared" si="1"/>
        <v>13</v>
      </c>
      <c r="B15" s="11"/>
      <c r="C15" s="23"/>
      <c r="D15" s="9" t="s">
        <v>117</v>
      </c>
      <c r="E15" s="20" t="s">
        <v>1</v>
      </c>
      <c r="F15" s="98">
        <v>33</v>
      </c>
      <c r="G15" s="39"/>
      <c r="H15" s="39"/>
      <c r="I15" s="39"/>
      <c r="J15" s="39"/>
      <c r="K15" s="5"/>
    </row>
    <row r="16" spans="1:11">
      <c r="A16" s="30">
        <f t="shared" si="1"/>
        <v>14</v>
      </c>
      <c r="B16" s="11"/>
      <c r="C16" s="23"/>
      <c r="D16" s="9" t="s">
        <v>168</v>
      </c>
      <c r="E16" s="20" t="s">
        <v>1</v>
      </c>
      <c r="F16" s="98">
        <v>2</v>
      </c>
      <c r="G16" s="39"/>
      <c r="H16" s="39"/>
      <c r="I16" s="39"/>
      <c r="J16" s="39"/>
      <c r="K16" s="5"/>
    </row>
    <row r="17" spans="1:11" ht="25.5">
      <c r="A17" s="30">
        <f t="shared" si="1"/>
        <v>15</v>
      </c>
      <c r="B17" s="11"/>
      <c r="C17" s="23"/>
      <c r="D17" s="9" t="s">
        <v>63</v>
      </c>
      <c r="E17" s="20" t="s">
        <v>1</v>
      </c>
      <c r="F17" s="98">
        <v>1</v>
      </c>
      <c r="G17" s="39"/>
      <c r="H17" s="39"/>
      <c r="I17" s="39"/>
      <c r="J17" s="39"/>
      <c r="K17" s="5"/>
    </row>
    <row r="18" spans="1:11">
      <c r="A18" s="30">
        <f t="shared" si="1"/>
        <v>16</v>
      </c>
      <c r="B18" s="18" t="s">
        <v>65</v>
      </c>
      <c r="C18" s="23"/>
      <c r="D18" s="10"/>
      <c r="E18" s="99"/>
      <c r="F18" s="38"/>
      <c r="G18" s="39"/>
      <c r="H18" s="39"/>
      <c r="I18" s="39"/>
      <c r="J18" s="39"/>
      <c r="K18" s="186"/>
    </row>
    <row r="19" spans="1:11">
      <c r="A19" s="30">
        <f t="shared" si="1"/>
        <v>17</v>
      </c>
      <c r="B19" s="102"/>
      <c r="C19" s="23"/>
      <c r="D19" s="10" t="s">
        <v>4</v>
      </c>
      <c r="E19" s="99" t="s">
        <v>1</v>
      </c>
      <c r="F19" s="98">
        <v>55</v>
      </c>
      <c r="G19" s="39"/>
      <c r="H19" s="39">
        <f t="shared" ref="H19:H23" si="2">F19*G19</f>
        <v>0</v>
      </c>
      <c r="I19" s="39"/>
      <c r="J19" s="39">
        <f>F19*I19</f>
        <v>0</v>
      </c>
      <c r="K19" s="187"/>
    </row>
    <row r="20" spans="1:11">
      <c r="A20" s="30">
        <f t="shared" si="1"/>
        <v>18</v>
      </c>
      <c r="B20" s="10"/>
      <c r="C20" s="23"/>
      <c r="D20" s="10" t="s">
        <v>71</v>
      </c>
      <c r="E20" s="99" t="s">
        <v>1</v>
      </c>
      <c r="F20" s="98">
        <v>11</v>
      </c>
      <c r="G20" s="39"/>
      <c r="H20" s="39">
        <f t="shared" si="2"/>
        <v>0</v>
      </c>
      <c r="I20" s="39"/>
      <c r="J20" s="39">
        <f t="shared" ref="J20:J23" si="3">F20*I20</f>
        <v>0</v>
      </c>
      <c r="K20" s="5"/>
    </row>
    <row r="21" spans="1:11">
      <c r="A21" s="30">
        <f t="shared" si="1"/>
        <v>19</v>
      </c>
      <c r="B21" s="10"/>
      <c r="C21" s="23"/>
      <c r="D21" s="10" t="s">
        <v>70</v>
      </c>
      <c r="E21" s="99" t="s">
        <v>1</v>
      </c>
      <c r="F21" s="98">
        <v>22</v>
      </c>
      <c r="G21" s="39"/>
      <c r="H21" s="39">
        <f t="shared" si="2"/>
        <v>0</v>
      </c>
      <c r="I21" s="39"/>
      <c r="J21" s="39">
        <f t="shared" si="3"/>
        <v>0</v>
      </c>
      <c r="K21" s="5"/>
    </row>
    <row r="22" spans="1:11">
      <c r="A22" s="30">
        <f t="shared" si="1"/>
        <v>20</v>
      </c>
      <c r="B22" s="10"/>
      <c r="C22" s="23"/>
      <c r="D22" s="10" t="s">
        <v>113</v>
      </c>
      <c r="E22" s="99" t="s">
        <v>1</v>
      </c>
      <c r="F22" s="98">
        <v>33</v>
      </c>
      <c r="G22" s="39"/>
      <c r="H22" s="39">
        <f t="shared" si="2"/>
        <v>0</v>
      </c>
      <c r="I22" s="39"/>
      <c r="J22" s="39">
        <f t="shared" si="3"/>
        <v>0</v>
      </c>
      <c r="K22" s="5"/>
    </row>
    <row r="23" spans="1:11">
      <c r="A23" s="30">
        <f t="shared" si="1"/>
        <v>21</v>
      </c>
      <c r="B23" s="10"/>
      <c r="C23" s="23"/>
      <c r="D23" s="10" t="s">
        <v>114</v>
      </c>
      <c r="E23" s="99" t="s">
        <v>1</v>
      </c>
      <c r="F23" s="98">
        <v>33</v>
      </c>
      <c r="G23" s="39"/>
      <c r="H23" s="39">
        <f t="shared" si="2"/>
        <v>0</v>
      </c>
      <c r="I23" s="39"/>
      <c r="J23" s="39">
        <f t="shared" si="3"/>
        <v>0</v>
      </c>
      <c r="K23" s="5"/>
    </row>
    <row r="24" spans="1:11">
      <c r="A24" s="30">
        <f t="shared" si="1"/>
        <v>22</v>
      </c>
      <c r="B24" s="18" t="s">
        <v>80</v>
      </c>
      <c r="C24" s="23"/>
      <c r="D24" s="10"/>
      <c r="E24" s="99"/>
      <c r="F24" s="79"/>
      <c r="G24" s="39"/>
      <c r="H24" s="39"/>
      <c r="I24" s="39"/>
      <c r="J24" s="39"/>
      <c r="K24" s="5"/>
    </row>
    <row r="25" spans="1:11">
      <c r="A25" s="30">
        <f t="shared" si="1"/>
        <v>23</v>
      </c>
      <c r="B25" s="12"/>
      <c r="C25" s="19"/>
      <c r="D25" s="22" t="s">
        <v>5</v>
      </c>
      <c r="E25" s="20" t="s">
        <v>26</v>
      </c>
      <c r="F25" s="98">
        <v>3889.2999999999997</v>
      </c>
      <c r="G25" s="39"/>
      <c r="H25" s="39">
        <f t="shared" ref="H25" si="4">F25*G25</f>
        <v>0</v>
      </c>
      <c r="I25" s="39"/>
      <c r="J25" s="39">
        <f t="shared" ref="J25" si="5">F25*I25</f>
        <v>0</v>
      </c>
      <c r="K25" s="188"/>
    </row>
    <row r="26" spans="1:11">
      <c r="A26" s="30">
        <f t="shared" si="1"/>
        <v>24</v>
      </c>
      <c r="B26" s="7" t="s">
        <v>64</v>
      </c>
      <c r="C26" s="19"/>
      <c r="D26" s="22"/>
      <c r="E26" s="20"/>
      <c r="F26" s="98"/>
      <c r="G26" s="39"/>
      <c r="H26" s="39"/>
      <c r="I26" s="39"/>
      <c r="J26" s="39"/>
      <c r="K26" s="188"/>
    </row>
    <row r="27" spans="1:11">
      <c r="A27" s="30">
        <f t="shared" si="1"/>
        <v>25</v>
      </c>
      <c r="B27" s="145"/>
      <c r="C27" s="19"/>
      <c r="D27" s="189" t="s">
        <v>164</v>
      </c>
      <c r="E27" s="190" t="s">
        <v>26</v>
      </c>
      <c r="F27" s="98">
        <v>206.99999999999997</v>
      </c>
      <c r="G27" s="39"/>
      <c r="H27" s="39">
        <f t="shared" ref="H27" si="6">F27*G27</f>
        <v>0</v>
      </c>
      <c r="I27" s="39"/>
      <c r="J27" s="39">
        <f t="shared" ref="J27" si="7">F27*I27</f>
        <v>0</v>
      </c>
      <c r="K27" s="188"/>
    </row>
    <row r="28" spans="1:11">
      <c r="A28" s="30">
        <f t="shared" si="1"/>
        <v>26</v>
      </c>
      <c r="B28" s="60" t="s">
        <v>86</v>
      </c>
      <c r="C28" s="19"/>
      <c r="D28" s="22"/>
      <c r="E28" s="20"/>
      <c r="F28" s="79"/>
      <c r="G28" s="39"/>
      <c r="H28" s="39"/>
      <c r="I28" s="39"/>
      <c r="J28" s="39"/>
      <c r="K28" s="188"/>
    </row>
    <row r="29" spans="1:11">
      <c r="A29" s="30">
        <f t="shared" si="1"/>
        <v>27</v>
      </c>
      <c r="B29" s="8" t="s">
        <v>155</v>
      </c>
      <c r="C29" s="19"/>
      <c r="D29" s="22" t="s">
        <v>156</v>
      </c>
      <c r="E29" s="20" t="s">
        <v>1</v>
      </c>
      <c r="F29" s="98">
        <v>1</v>
      </c>
      <c r="G29" s="39"/>
      <c r="H29" s="39">
        <f t="shared" ref="H29:H32" si="8">F29*G29</f>
        <v>0</v>
      </c>
      <c r="I29" s="39"/>
      <c r="J29" s="39">
        <f t="shared" ref="J29:J32" si="9">F29*I29</f>
        <v>0</v>
      </c>
      <c r="K29" s="188" t="s">
        <v>169</v>
      </c>
    </row>
    <row r="30" spans="1:11">
      <c r="A30" s="30">
        <f t="shared" si="1"/>
        <v>28</v>
      </c>
      <c r="B30" s="8" t="s">
        <v>157</v>
      </c>
      <c r="C30" s="19"/>
      <c r="D30" s="22" t="s">
        <v>158</v>
      </c>
      <c r="E30" s="20" t="s">
        <v>1</v>
      </c>
      <c r="F30" s="98">
        <v>1</v>
      </c>
      <c r="G30" s="39"/>
      <c r="H30" s="39">
        <f t="shared" si="8"/>
        <v>0</v>
      </c>
      <c r="I30" s="39"/>
      <c r="J30" s="39">
        <f t="shared" si="9"/>
        <v>0</v>
      </c>
      <c r="K30" s="188" t="s">
        <v>169</v>
      </c>
    </row>
    <row r="31" spans="1:11">
      <c r="A31" s="30">
        <f t="shared" si="1"/>
        <v>29</v>
      </c>
      <c r="B31" s="8" t="s">
        <v>159</v>
      </c>
      <c r="C31" s="19"/>
      <c r="D31" s="22" t="s">
        <v>160</v>
      </c>
      <c r="E31" s="20" t="s">
        <v>1</v>
      </c>
      <c r="F31" s="98">
        <v>1</v>
      </c>
      <c r="G31" s="39"/>
      <c r="H31" s="39">
        <f t="shared" si="8"/>
        <v>0</v>
      </c>
      <c r="I31" s="39"/>
      <c r="J31" s="39">
        <f t="shared" si="9"/>
        <v>0</v>
      </c>
      <c r="K31" s="188" t="s">
        <v>169</v>
      </c>
    </row>
    <row r="32" spans="1:11">
      <c r="A32" s="30">
        <f t="shared" si="1"/>
        <v>30</v>
      </c>
      <c r="B32" s="8" t="s">
        <v>161</v>
      </c>
      <c r="C32" s="19"/>
      <c r="D32" s="22" t="s">
        <v>162</v>
      </c>
      <c r="E32" s="20" t="s">
        <v>1</v>
      </c>
      <c r="F32" s="98">
        <v>1</v>
      </c>
      <c r="G32" s="39"/>
      <c r="H32" s="39">
        <f t="shared" si="8"/>
        <v>0</v>
      </c>
      <c r="I32" s="39"/>
      <c r="J32" s="39">
        <f t="shared" si="9"/>
        <v>0</v>
      </c>
      <c r="K32" s="188" t="s">
        <v>169</v>
      </c>
    </row>
    <row r="33" spans="1:11">
      <c r="A33" s="30">
        <f t="shared" si="1"/>
        <v>31</v>
      </c>
      <c r="B33" s="78"/>
      <c r="C33" s="27"/>
      <c r="D33" s="61" t="s">
        <v>104</v>
      </c>
      <c r="E33" s="33"/>
      <c r="F33" s="34"/>
      <c r="G33" s="35"/>
      <c r="H33" s="41">
        <f>ROUND(SUM(H1:H32),0)</f>
        <v>0</v>
      </c>
      <c r="I33" s="39"/>
      <c r="J33" s="42"/>
      <c r="K33" s="191"/>
    </row>
    <row r="34" spans="1:11">
      <c r="A34" s="30">
        <f t="shared" si="1"/>
        <v>32</v>
      </c>
      <c r="B34" s="43"/>
      <c r="C34" s="25"/>
      <c r="D34" s="61" t="s">
        <v>105</v>
      </c>
      <c r="E34" s="33"/>
      <c r="F34" s="34"/>
      <c r="G34" s="35"/>
      <c r="H34" s="36"/>
      <c r="I34" s="39"/>
      <c r="J34" s="41">
        <f>ROUND(SUM(J1:J33),0)</f>
        <v>0</v>
      </c>
      <c r="K34" s="186"/>
    </row>
    <row r="35" spans="1:11" ht="13.5" thickBot="1">
      <c r="A35" s="30">
        <f t="shared" si="1"/>
        <v>33</v>
      </c>
      <c r="B35" s="43"/>
      <c r="C35" s="25"/>
      <c r="D35" s="61" t="s">
        <v>106</v>
      </c>
      <c r="E35" s="33"/>
      <c r="F35" s="34"/>
      <c r="G35" s="35"/>
      <c r="H35" s="36"/>
      <c r="I35" s="36"/>
      <c r="J35" s="44">
        <f>H33+J34</f>
        <v>0</v>
      </c>
      <c r="K35" s="186"/>
    </row>
    <row r="36" spans="1:11" ht="16.5" thickTop="1">
      <c r="A36" s="30">
        <f t="shared" si="1"/>
        <v>34</v>
      </c>
      <c r="B36" s="31"/>
      <c r="C36" s="46"/>
      <c r="D36" s="45" t="s">
        <v>15</v>
      </c>
      <c r="E36" s="47"/>
      <c r="F36" s="48"/>
      <c r="G36" s="49"/>
      <c r="H36" s="50"/>
      <c r="I36" s="50"/>
      <c r="J36" s="50"/>
      <c r="K36" s="192"/>
    </row>
    <row r="37" spans="1:11">
      <c r="A37" s="30">
        <f t="shared" si="1"/>
        <v>35</v>
      </c>
      <c r="B37" s="193"/>
      <c r="C37" s="4"/>
      <c r="D37" s="194" t="s">
        <v>7</v>
      </c>
      <c r="E37" s="100" t="s">
        <v>26</v>
      </c>
      <c r="F37" s="38">
        <v>188.6</v>
      </c>
      <c r="G37" s="63"/>
      <c r="H37" s="39">
        <f t="shared" ref="H37:H45" si="10">F37*G37</f>
        <v>0</v>
      </c>
      <c r="I37" s="39"/>
      <c r="J37" s="39">
        <f t="shared" ref="J37:J44" si="11">F37*I37</f>
        <v>0</v>
      </c>
      <c r="K37" s="77"/>
    </row>
    <row r="38" spans="1:11">
      <c r="A38" s="30">
        <f t="shared" si="1"/>
        <v>36</v>
      </c>
      <c r="B38" s="193"/>
      <c r="C38" s="144" t="s">
        <v>0</v>
      </c>
      <c r="D38" s="194" t="s">
        <v>8</v>
      </c>
      <c r="E38" s="100" t="s">
        <v>26</v>
      </c>
      <c r="F38" s="38">
        <v>44.849999999999994</v>
      </c>
      <c r="G38" s="63"/>
      <c r="H38" s="39">
        <f t="shared" si="10"/>
        <v>0</v>
      </c>
      <c r="I38" s="39"/>
      <c r="J38" s="39">
        <f t="shared" si="11"/>
        <v>0</v>
      </c>
      <c r="K38" s="77"/>
    </row>
    <row r="39" spans="1:11">
      <c r="A39" s="30">
        <f t="shared" si="1"/>
        <v>37</v>
      </c>
      <c r="B39" s="193"/>
      <c r="C39" s="4"/>
      <c r="D39" s="194" t="s">
        <v>9</v>
      </c>
      <c r="E39" s="100" t="s">
        <v>26</v>
      </c>
      <c r="F39" s="38">
        <v>34.5</v>
      </c>
      <c r="G39" s="63"/>
      <c r="H39" s="39">
        <f t="shared" si="10"/>
        <v>0</v>
      </c>
      <c r="I39" s="39"/>
      <c r="J39" s="39">
        <f t="shared" si="11"/>
        <v>0</v>
      </c>
      <c r="K39" s="77"/>
    </row>
    <row r="40" spans="1:11">
      <c r="A40" s="30">
        <f t="shared" si="1"/>
        <v>38</v>
      </c>
      <c r="B40" s="193"/>
      <c r="C40" s="4"/>
      <c r="D40" s="194" t="s">
        <v>10</v>
      </c>
      <c r="E40" s="100" t="s">
        <v>26</v>
      </c>
      <c r="F40" s="38">
        <v>5.75</v>
      </c>
      <c r="G40" s="63"/>
      <c r="H40" s="39">
        <f t="shared" si="10"/>
        <v>0</v>
      </c>
      <c r="I40" s="39"/>
      <c r="J40" s="39">
        <f t="shared" si="11"/>
        <v>0</v>
      </c>
      <c r="K40" s="77"/>
    </row>
    <row r="41" spans="1:11">
      <c r="A41" s="30">
        <f t="shared" si="1"/>
        <v>39</v>
      </c>
      <c r="B41" s="193"/>
      <c r="C41" s="4"/>
      <c r="D41" s="194" t="s">
        <v>83</v>
      </c>
      <c r="E41" s="100" t="s">
        <v>26</v>
      </c>
      <c r="F41" s="38">
        <v>27.599999999999998</v>
      </c>
      <c r="G41" s="63"/>
      <c r="H41" s="39">
        <f t="shared" si="10"/>
        <v>0</v>
      </c>
      <c r="I41" s="39"/>
      <c r="J41" s="39">
        <f t="shared" si="11"/>
        <v>0</v>
      </c>
      <c r="K41" s="77"/>
    </row>
    <row r="42" spans="1:11">
      <c r="A42" s="30">
        <f t="shared" si="1"/>
        <v>40</v>
      </c>
      <c r="B42" s="195"/>
      <c r="C42" s="3"/>
      <c r="D42" s="196" t="s">
        <v>23</v>
      </c>
      <c r="E42" s="100" t="s">
        <v>1</v>
      </c>
      <c r="F42" s="38">
        <v>45</v>
      </c>
      <c r="G42" s="63"/>
      <c r="H42" s="39">
        <f t="shared" si="10"/>
        <v>0</v>
      </c>
      <c r="I42" s="39"/>
      <c r="J42" s="39">
        <f t="shared" si="11"/>
        <v>0</v>
      </c>
      <c r="K42" s="5"/>
    </row>
    <row r="43" spans="1:11">
      <c r="A43" s="30">
        <f t="shared" si="1"/>
        <v>41</v>
      </c>
      <c r="B43" s="13"/>
      <c r="C43" s="3"/>
      <c r="D43" s="196" t="s">
        <v>20</v>
      </c>
      <c r="E43" s="100" t="s">
        <v>1</v>
      </c>
      <c r="F43" s="38">
        <v>10</v>
      </c>
      <c r="G43" s="63"/>
      <c r="H43" s="39">
        <f t="shared" si="10"/>
        <v>0</v>
      </c>
      <c r="I43" s="39"/>
      <c r="J43" s="39">
        <f t="shared" si="11"/>
        <v>0</v>
      </c>
      <c r="K43" s="5"/>
    </row>
    <row r="44" spans="1:11">
      <c r="A44" s="62">
        <f t="shared" ref="A44:A106" si="12">A43+1</f>
        <v>42</v>
      </c>
      <c r="B44" s="195"/>
      <c r="C44" s="3"/>
      <c r="D44" s="196" t="s">
        <v>21</v>
      </c>
      <c r="E44" s="100" t="s">
        <v>1</v>
      </c>
      <c r="F44" s="38">
        <v>8</v>
      </c>
      <c r="G44" s="63"/>
      <c r="H44" s="39">
        <f t="shared" si="10"/>
        <v>0</v>
      </c>
      <c r="I44" s="39"/>
      <c r="J44" s="39">
        <f t="shared" si="11"/>
        <v>0</v>
      </c>
      <c r="K44" s="5"/>
    </row>
    <row r="45" spans="1:11">
      <c r="A45" s="62">
        <f t="shared" si="12"/>
        <v>43</v>
      </c>
      <c r="B45" s="195"/>
      <c r="C45" s="3"/>
      <c r="D45" s="196" t="s">
        <v>22</v>
      </c>
      <c r="E45" s="100" t="s">
        <v>1</v>
      </c>
      <c r="F45" s="38">
        <v>8</v>
      </c>
      <c r="G45" s="63"/>
      <c r="H45" s="39">
        <f t="shared" si="10"/>
        <v>0</v>
      </c>
      <c r="I45" s="39"/>
      <c r="J45" s="39"/>
      <c r="K45" s="5"/>
    </row>
    <row r="46" spans="1:11">
      <c r="A46" s="62">
        <f t="shared" si="12"/>
        <v>44</v>
      </c>
      <c r="B46" s="13"/>
      <c r="C46" s="3"/>
      <c r="D46" s="196" t="s">
        <v>13</v>
      </c>
      <c r="E46" s="100" t="s">
        <v>1</v>
      </c>
      <c r="F46" s="197">
        <v>344</v>
      </c>
      <c r="G46" s="63"/>
      <c r="H46" s="39">
        <f>F46*G46</f>
        <v>0</v>
      </c>
      <c r="I46" s="39"/>
      <c r="J46" s="39"/>
      <c r="K46" s="5"/>
    </row>
    <row r="47" spans="1:11">
      <c r="A47" s="62">
        <f t="shared" si="12"/>
        <v>45</v>
      </c>
      <c r="B47" s="13"/>
      <c r="C47" s="3"/>
      <c r="D47" s="196" t="s">
        <v>14</v>
      </c>
      <c r="E47" s="100" t="s">
        <v>1</v>
      </c>
      <c r="F47" s="38">
        <v>344</v>
      </c>
      <c r="G47" s="63"/>
      <c r="H47" s="39">
        <f>F47*G47</f>
        <v>0</v>
      </c>
      <c r="I47" s="39"/>
      <c r="J47" s="39">
        <f t="shared" ref="J47:J52" si="13">F47*I47</f>
        <v>0</v>
      </c>
      <c r="K47" s="5"/>
    </row>
    <row r="48" spans="1:11">
      <c r="A48" s="62">
        <f t="shared" si="12"/>
        <v>46</v>
      </c>
      <c r="B48" s="13"/>
      <c r="C48" s="3"/>
      <c r="D48" s="196" t="s">
        <v>165</v>
      </c>
      <c r="E48" s="100" t="s">
        <v>1</v>
      </c>
      <c r="F48" s="38">
        <v>344</v>
      </c>
      <c r="G48" s="63"/>
      <c r="H48" s="39">
        <f>F48*G48</f>
        <v>0</v>
      </c>
      <c r="I48" s="39"/>
      <c r="J48" s="39">
        <f t="shared" si="13"/>
        <v>0</v>
      </c>
      <c r="K48" s="5"/>
    </row>
    <row r="49" spans="1:11">
      <c r="A49" s="62">
        <f t="shared" si="12"/>
        <v>47</v>
      </c>
      <c r="B49" s="13"/>
      <c r="C49" s="3"/>
      <c r="D49" s="196" t="s">
        <v>174</v>
      </c>
      <c r="E49" s="100" t="s">
        <v>1</v>
      </c>
      <c r="F49" s="38">
        <v>73</v>
      </c>
      <c r="G49" s="63"/>
      <c r="H49" s="39">
        <f t="shared" ref="H49:H70" si="14">F49*G49</f>
        <v>0</v>
      </c>
      <c r="I49" s="39"/>
      <c r="J49" s="39">
        <f t="shared" si="13"/>
        <v>0</v>
      </c>
      <c r="K49" s="5"/>
    </row>
    <row r="50" spans="1:11">
      <c r="A50" s="62">
        <f t="shared" si="12"/>
        <v>48</v>
      </c>
      <c r="B50" s="13"/>
      <c r="C50" s="3"/>
      <c r="D50" s="196" t="s">
        <v>175</v>
      </c>
      <c r="E50" s="100" t="s">
        <v>1</v>
      </c>
      <c r="F50" s="38">
        <v>29</v>
      </c>
      <c r="G50" s="39"/>
      <c r="H50" s="39">
        <f t="shared" si="14"/>
        <v>0</v>
      </c>
      <c r="I50" s="39"/>
      <c r="J50" s="39">
        <f t="shared" si="13"/>
        <v>0</v>
      </c>
      <c r="K50" s="5"/>
    </row>
    <row r="51" spans="1:11">
      <c r="A51" s="62">
        <f t="shared" si="12"/>
        <v>49</v>
      </c>
      <c r="B51" s="13"/>
      <c r="C51" s="3"/>
      <c r="D51" s="196" t="s">
        <v>176</v>
      </c>
      <c r="E51" s="100" t="s">
        <v>1</v>
      </c>
      <c r="F51" s="38">
        <v>8</v>
      </c>
      <c r="G51" s="63"/>
      <c r="H51" s="39">
        <f t="shared" si="14"/>
        <v>0</v>
      </c>
      <c r="I51" s="39"/>
      <c r="J51" s="39">
        <f t="shared" si="13"/>
        <v>0</v>
      </c>
      <c r="K51" s="5"/>
    </row>
    <row r="52" spans="1:11">
      <c r="A52" s="62">
        <f t="shared" si="12"/>
        <v>50</v>
      </c>
      <c r="B52" s="13"/>
      <c r="C52" s="3"/>
      <c r="D52" s="196" t="s">
        <v>171</v>
      </c>
      <c r="E52" s="100" t="s">
        <v>26</v>
      </c>
      <c r="F52" s="38">
        <v>84</v>
      </c>
      <c r="G52" s="63"/>
      <c r="H52" s="39">
        <f t="shared" si="14"/>
        <v>0</v>
      </c>
      <c r="I52" s="39"/>
      <c r="J52" s="39">
        <f t="shared" si="13"/>
        <v>0</v>
      </c>
      <c r="K52" s="5"/>
    </row>
    <row r="53" spans="1:11">
      <c r="A53" s="62">
        <f t="shared" si="12"/>
        <v>51</v>
      </c>
      <c r="B53" s="13"/>
      <c r="C53" s="3"/>
      <c r="D53" s="196" t="s">
        <v>27</v>
      </c>
      <c r="E53" s="100" t="s">
        <v>26</v>
      </c>
      <c r="F53" s="38">
        <v>84</v>
      </c>
      <c r="G53" s="63"/>
      <c r="H53" s="39">
        <f t="shared" si="14"/>
        <v>0</v>
      </c>
      <c r="I53" s="39"/>
      <c r="J53" s="39">
        <f t="shared" ref="J53:J72" si="15">F53*I53</f>
        <v>0</v>
      </c>
      <c r="K53" s="5"/>
    </row>
    <row r="54" spans="1:11">
      <c r="A54" s="62">
        <f t="shared" si="12"/>
        <v>52</v>
      </c>
      <c r="B54" s="13"/>
      <c r="C54" s="3"/>
      <c r="D54" s="196" t="s">
        <v>28</v>
      </c>
      <c r="E54" s="100" t="s">
        <v>1</v>
      </c>
      <c r="F54" s="38">
        <v>84</v>
      </c>
      <c r="G54" s="63"/>
      <c r="H54" s="39">
        <f t="shared" si="14"/>
        <v>0</v>
      </c>
      <c r="I54" s="39"/>
      <c r="J54" s="39">
        <f t="shared" si="15"/>
        <v>0</v>
      </c>
      <c r="K54" s="5"/>
    </row>
    <row r="55" spans="1:11">
      <c r="A55" s="62">
        <f t="shared" si="12"/>
        <v>53</v>
      </c>
      <c r="B55" s="13"/>
      <c r="C55" s="3"/>
      <c r="D55" s="196" t="s">
        <v>29</v>
      </c>
      <c r="E55" s="100" t="s">
        <v>1</v>
      </c>
      <c r="F55" s="38">
        <v>2</v>
      </c>
      <c r="G55" s="63"/>
      <c r="H55" s="39">
        <f t="shared" si="14"/>
        <v>0</v>
      </c>
      <c r="I55" s="39"/>
      <c r="J55" s="39">
        <f t="shared" si="15"/>
        <v>0</v>
      </c>
      <c r="K55" s="5"/>
    </row>
    <row r="56" spans="1:11">
      <c r="A56" s="62">
        <f t="shared" si="12"/>
        <v>54</v>
      </c>
      <c r="B56" s="13"/>
      <c r="C56" s="3"/>
      <c r="D56" s="196" t="s">
        <v>30</v>
      </c>
      <c r="E56" s="100" t="s">
        <v>1</v>
      </c>
      <c r="F56" s="38">
        <v>2</v>
      </c>
      <c r="G56" s="63"/>
      <c r="H56" s="39">
        <f t="shared" si="14"/>
        <v>0</v>
      </c>
      <c r="I56" s="39"/>
      <c r="J56" s="39">
        <f t="shared" si="15"/>
        <v>0</v>
      </c>
      <c r="K56" s="5"/>
    </row>
    <row r="57" spans="1:11">
      <c r="A57" s="62">
        <f t="shared" si="12"/>
        <v>55</v>
      </c>
      <c r="B57" s="13"/>
      <c r="C57" s="3"/>
      <c r="D57" s="196" t="s">
        <v>31</v>
      </c>
      <c r="E57" s="100" t="s">
        <v>1</v>
      </c>
      <c r="F57" s="38">
        <v>4</v>
      </c>
      <c r="G57" s="63"/>
      <c r="H57" s="39">
        <f t="shared" si="14"/>
        <v>0</v>
      </c>
      <c r="I57" s="39"/>
      <c r="J57" s="39">
        <f t="shared" si="15"/>
        <v>0</v>
      </c>
      <c r="K57" s="5"/>
    </row>
    <row r="58" spans="1:11">
      <c r="A58" s="62">
        <f t="shared" si="12"/>
        <v>56</v>
      </c>
      <c r="B58" s="13"/>
      <c r="C58" s="3"/>
      <c r="D58" s="196" t="s">
        <v>32</v>
      </c>
      <c r="E58" s="100" t="s">
        <v>1</v>
      </c>
      <c r="F58" s="38">
        <v>4</v>
      </c>
      <c r="G58" s="63"/>
      <c r="H58" s="39">
        <f t="shared" si="14"/>
        <v>0</v>
      </c>
      <c r="I58" s="39"/>
      <c r="J58" s="39">
        <f t="shared" si="15"/>
        <v>0</v>
      </c>
      <c r="K58" s="5"/>
    </row>
    <row r="59" spans="1:11">
      <c r="A59" s="62">
        <f t="shared" si="12"/>
        <v>57</v>
      </c>
      <c r="B59" s="13"/>
      <c r="C59" s="3"/>
      <c r="D59" s="196" t="s">
        <v>172</v>
      </c>
      <c r="E59" s="100" t="s">
        <v>26</v>
      </c>
      <c r="F59" s="38">
        <v>24</v>
      </c>
      <c r="G59" s="63"/>
      <c r="H59" s="39">
        <f t="shared" si="14"/>
        <v>0</v>
      </c>
      <c r="I59" s="39"/>
      <c r="J59" s="39">
        <f t="shared" si="15"/>
        <v>0</v>
      </c>
      <c r="K59" s="5"/>
    </row>
    <row r="60" spans="1:11">
      <c r="A60" s="62">
        <f t="shared" si="12"/>
        <v>58</v>
      </c>
      <c r="B60" s="13"/>
      <c r="C60" s="3"/>
      <c r="D60" s="196" t="s">
        <v>33</v>
      </c>
      <c r="E60" s="100" t="s">
        <v>26</v>
      </c>
      <c r="F60" s="38">
        <v>24</v>
      </c>
      <c r="G60" s="63"/>
      <c r="H60" s="39">
        <f t="shared" si="14"/>
        <v>0</v>
      </c>
      <c r="I60" s="39"/>
      <c r="J60" s="39">
        <f t="shared" si="15"/>
        <v>0</v>
      </c>
      <c r="K60" s="5"/>
    </row>
    <row r="61" spans="1:11">
      <c r="A61" s="62">
        <f t="shared" si="12"/>
        <v>59</v>
      </c>
      <c r="B61" s="13"/>
      <c r="C61" s="3"/>
      <c r="D61" s="196" t="s">
        <v>34</v>
      </c>
      <c r="E61" s="100" t="s">
        <v>1</v>
      </c>
      <c r="F61" s="38">
        <v>24</v>
      </c>
      <c r="G61" s="63"/>
      <c r="H61" s="39">
        <f t="shared" si="14"/>
        <v>0</v>
      </c>
      <c r="I61" s="39"/>
      <c r="J61" s="39">
        <f t="shared" si="15"/>
        <v>0</v>
      </c>
      <c r="K61" s="5"/>
    </row>
    <row r="62" spans="1:11">
      <c r="A62" s="62">
        <f t="shared" si="12"/>
        <v>60</v>
      </c>
      <c r="B62" s="13"/>
      <c r="C62" s="3"/>
      <c r="D62" s="196" t="s">
        <v>35</v>
      </c>
      <c r="E62" s="100" t="s">
        <v>1</v>
      </c>
      <c r="F62" s="38">
        <v>1</v>
      </c>
      <c r="G62" s="63"/>
      <c r="H62" s="39">
        <f t="shared" si="14"/>
        <v>0</v>
      </c>
      <c r="I62" s="39"/>
      <c r="J62" s="39">
        <f t="shared" si="15"/>
        <v>0</v>
      </c>
      <c r="K62" s="5"/>
    </row>
    <row r="63" spans="1:11">
      <c r="A63" s="62">
        <f t="shared" si="12"/>
        <v>61</v>
      </c>
      <c r="B63" s="13"/>
      <c r="C63" s="3"/>
      <c r="D63" s="196" t="s">
        <v>36</v>
      </c>
      <c r="E63" s="100" t="s">
        <v>1</v>
      </c>
      <c r="F63" s="38">
        <v>1</v>
      </c>
      <c r="G63" s="63"/>
      <c r="H63" s="39">
        <f t="shared" si="14"/>
        <v>0</v>
      </c>
      <c r="I63" s="39"/>
      <c r="J63" s="39">
        <f t="shared" si="15"/>
        <v>0</v>
      </c>
      <c r="K63" s="5"/>
    </row>
    <row r="64" spans="1:11">
      <c r="A64" s="62">
        <f t="shared" si="12"/>
        <v>62</v>
      </c>
      <c r="B64" s="13"/>
      <c r="C64" s="3"/>
      <c r="D64" s="196" t="s">
        <v>37</v>
      </c>
      <c r="E64" s="100" t="s">
        <v>1</v>
      </c>
      <c r="F64" s="38">
        <v>2</v>
      </c>
      <c r="G64" s="63"/>
      <c r="H64" s="39">
        <f t="shared" si="14"/>
        <v>0</v>
      </c>
      <c r="I64" s="39"/>
      <c r="J64" s="39">
        <f t="shared" si="15"/>
        <v>0</v>
      </c>
      <c r="K64" s="5"/>
    </row>
    <row r="65" spans="1:11">
      <c r="A65" s="62">
        <f t="shared" si="12"/>
        <v>63</v>
      </c>
      <c r="B65" s="13"/>
      <c r="C65" s="3"/>
      <c r="D65" s="196" t="s">
        <v>38</v>
      </c>
      <c r="E65" s="100" t="s">
        <v>1</v>
      </c>
      <c r="F65" s="38">
        <v>2</v>
      </c>
      <c r="G65" s="63"/>
      <c r="H65" s="39">
        <f t="shared" si="14"/>
        <v>0</v>
      </c>
      <c r="I65" s="39"/>
      <c r="J65" s="39">
        <f t="shared" si="15"/>
        <v>0</v>
      </c>
      <c r="K65" s="5"/>
    </row>
    <row r="66" spans="1:11">
      <c r="A66" s="62">
        <f t="shared" si="12"/>
        <v>64</v>
      </c>
      <c r="B66" s="13"/>
      <c r="C66" s="3"/>
      <c r="D66" s="196" t="s">
        <v>173</v>
      </c>
      <c r="E66" s="100" t="s">
        <v>26</v>
      </c>
      <c r="F66" s="38">
        <v>4</v>
      </c>
      <c r="G66" s="63"/>
      <c r="H66" s="39">
        <f t="shared" si="14"/>
        <v>0</v>
      </c>
      <c r="I66" s="39"/>
      <c r="J66" s="39">
        <f t="shared" si="15"/>
        <v>0</v>
      </c>
      <c r="K66" s="5"/>
    </row>
    <row r="67" spans="1:11">
      <c r="A67" s="62">
        <f t="shared" si="12"/>
        <v>65</v>
      </c>
      <c r="B67" s="13"/>
      <c r="C67" s="3"/>
      <c r="D67" s="196" t="s">
        <v>39</v>
      </c>
      <c r="E67" s="100" t="s">
        <v>26</v>
      </c>
      <c r="F67" s="38">
        <v>4</v>
      </c>
      <c r="G67" s="63"/>
      <c r="H67" s="39">
        <f t="shared" si="14"/>
        <v>0</v>
      </c>
      <c r="I67" s="39"/>
      <c r="J67" s="39">
        <f t="shared" si="15"/>
        <v>0</v>
      </c>
      <c r="K67" s="5"/>
    </row>
    <row r="68" spans="1:11">
      <c r="A68" s="62">
        <f t="shared" si="12"/>
        <v>66</v>
      </c>
      <c r="B68" s="13"/>
      <c r="C68" s="3"/>
      <c r="D68" s="198" t="s">
        <v>40</v>
      </c>
      <c r="E68" s="100" t="s">
        <v>1</v>
      </c>
      <c r="F68" s="38">
        <v>4</v>
      </c>
      <c r="G68" s="63"/>
      <c r="H68" s="39">
        <f t="shared" si="14"/>
        <v>0</v>
      </c>
      <c r="I68" s="39"/>
      <c r="J68" s="39">
        <f t="shared" si="15"/>
        <v>0</v>
      </c>
      <c r="K68" s="5"/>
    </row>
    <row r="69" spans="1:11">
      <c r="A69" s="62">
        <f t="shared" si="12"/>
        <v>67</v>
      </c>
      <c r="B69" s="13"/>
      <c r="C69" s="3"/>
      <c r="D69" s="198" t="s">
        <v>41</v>
      </c>
      <c r="E69" s="100" t="s">
        <v>1</v>
      </c>
      <c r="F69" s="38">
        <v>1</v>
      </c>
      <c r="G69" s="63"/>
      <c r="H69" s="39">
        <f t="shared" si="14"/>
        <v>0</v>
      </c>
      <c r="I69" s="39"/>
      <c r="J69" s="39">
        <f t="shared" si="15"/>
        <v>0</v>
      </c>
      <c r="K69" s="5"/>
    </row>
    <row r="70" spans="1:11">
      <c r="A70" s="62">
        <f t="shared" si="12"/>
        <v>68</v>
      </c>
      <c r="B70" s="13"/>
      <c r="C70" s="3"/>
      <c r="D70" s="198" t="s">
        <v>42</v>
      </c>
      <c r="E70" s="100" t="s">
        <v>1</v>
      </c>
      <c r="F70" s="38">
        <v>1</v>
      </c>
      <c r="G70" s="63"/>
      <c r="H70" s="39">
        <f t="shared" si="14"/>
        <v>0</v>
      </c>
      <c r="I70" s="39"/>
      <c r="J70" s="39">
        <f t="shared" si="15"/>
        <v>0</v>
      </c>
      <c r="K70" s="5"/>
    </row>
    <row r="71" spans="1:11">
      <c r="A71" s="62">
        <f t="shared" si="12"/>
        <v>69</v>
      </c>
      <c r="B71" s="13"/>
      <c r="C71" s="3"/>
      <c r="D71" s="196" t="s">
        <v>43</v>
      </c>
      <c r="E71" s="100" t="s">
        <v>1</v>
      </c>
      <c r="F71" s="199">
        <v>5.6</v>
      </c>
      <c r="G71" s="63"/>
      <c r="H71" s="39">
        <f>F71*G71</f>
        <v>0</v>
      </c>
      <c r="I71" s="39"/>
      <c r="J71" s="39">
        <f t="shared" si="15"/>
        <v>0</v>
      </c>
      <c r="K71" s="5"/>
    </row>
    <row r="72" spans="1:11">
      <c r="A72" s="62">
        <f t="shared" si="12"/>
        <v>70</v>
      </c>
      <c r="B72" s="13"/>
      <c r="C72" s="3"/>
      <c r="D72" s="196" t="s">
        <v>44</v>
      </c>
      <c r="E72" s="100" t="s">
        <v>1</v>
      </c>
      <c r="F72" s="199">
        <v>56</v>
      </c>
      <c r="G72" s="63"/>
      <c r="H72" s="39">
        <f>F72*G72</f>
        <v>0</v>
      </c>
      <c r="I72" s="39"/>
      <c r="J72" s="39">
        <f t="shared" si="15"/>
        <v>0</v>
      </c>
      <c r="K72" s="5"/>
    </row>
    <row r="73" spans="1:11">
      <c r="A73" s="62">
        <f t="shared" si="12"/>
        <v>71</v>
      </c>
      <c r="B73" s="13"/>
      <c r="C73" s="3"/>
      <c r="D73" s="103" t="s">
        <v>170</v>
      </c>
      <c r="E73" s="100" t="s">
        <v>26</v>
      </c>
      <c r="F73" s="38">
        <v>172</v>
      </c>
      <c r="G73" s="63"/>
      <c r="H73" s="39">
        <f t="shared" ref="H73" si="16">F73*G73</f>
        <v>0</v>
      </c>
      <c r="I73" s="39"/>
      <c r="J73" s="39">
        <f t="shared" ref="J73" si="17">F73*I73</f>
        <v>0</v>
      </c>
      <c r="K73" s="5"/>
    </row>
    <row r="74" spans="1:11">
      <c r="A74" s="62">
        <f t="shared" si="12"/>
        <v>72</v>
      </c>
      <c r="B74" s="195"/>
      <c r="C74" s="3"/>
      <c r="D74" s="1" t="s">
        <v>146</v>
      </c>
      <c r="E74" s="100" t="s">
        <v>1</v>
      </c>
      <c r="F74" s="38">
        <v>3</v>
      </c>
      <c r="G74" s="39"/>
      <c r="H74" s="39">
        <f>F74*G74</f>
        <v>0</v>
      </c>
      <c r="I74" s="39"/>
      <c r="J74" s="39">
        <f>F74*I74</f>
        <v>0</v>
      </c>
      <c r="K74" s="5"/>
    </row>
    <row r="75" spans="1:11">
      <c r="A75" s="62">
        <f t="shared" si="12"/>
        <v>73</v>
      </c>
      <c r="B75" s="195"/>
      <c r="C75" s="3"/>
      <c r="D75" s="141" t="s">
        <v>76</v>
      </c>
      <c r="E75" s="200" t="s">
        <v>1</v>
      </c>
      <c r="F75" s="38">
        <v>73</v>
      </c>
      <c r="G75" s="39"/>
      <c r="H75" s="39">
        <f>F75*G75</f>
        <v>0</v>
      </c>
      <c r="I75" s="39"/>
      <c r="J75" s="39">
        <f>F75*I75</f>
        <v>0</v>
      </c>
      <c r="K75" s="5"/>
    </row>
    <row r="76" spans="1:11">
      <c r="A76" s="62">
        <f t="shared" si="12"/>
        <v>74</v>
      </c>
      <c r="B76" s="43"/>
      <c r="C76" s="25"/>
      <c r="D76" s="51" t="s">
        <v>81</v>
      </c>
      <c r="E76" s="26"/>
      <c r="F76" s="64"/>
      <c r="G76" s="52"/>
      <c r="H76" s="53"/>
      <c r="I76" s="53"/>
      <c r="J76" s="54">
        <f>ROUND(SUM(J37:J75),0)</f>
        <v>0</v>
      </c>
      <c r="K76" s="201"/>
    </row>
    <row r="77" spans="1:11">
      <c r="A77" s="62">
        <f t="shared" si="12"/>
        <v>75</v>
      </c>
      <c r="B77" s="43"/>
      <c r="C77" s="25"/>
      <c r="D77" s="51" t="s">
        <v>112</v>
      </c>
      <c r="E77" s="26"/>
      <c r="F77" s="64"/>
      <c r="G77" s="52"/>
      <c r="H77" s="53"/>
      <c r="I77" s="53"/>
      <c r="J77" s="54">
        <f>ROUND(J76*0.03,0)</f>
        <v>0</v>
      </c>
      <c r="K77" s="201"/>
    </row>
    <row r="78" spans="1:11">
      <c r="A78" s="62">
        <f t="shared" si="12"/>
        <v>76</v>
      </c>
      <c r="B78" s="43"/>
      <c r="C78" s="25"/>
      <c r="D78" s="40" t="s">
        <v>104</v>
      </c>
      <c r="E78" s="33"/>
      <c r="F78" s="64"/>
      <c r="G78" s="35"/>
      <c r="H78" s="41">
        <f>ROUND(SUM(H36:H77),0)</f>
        <v>0</v>
      </c>
      <c r="I78" s="39"/>
      <c r="J78" s="42"/>
      <c r="K78" s="202"/>
    </row>
    <row r="79" spans="1:11">
      <c r="A79" s="62">
        <f t="shared" si="12"/>
        <v>77</v>
      </c>
      <c r="B79" s="43"/>
      <c r="C79" s="25"/>
      <c r="D79" s="40" t="s">
        <v>105</v>
      </c>
      <c r="E79" s="33"/>
      <c r="F79" s="64"/>
      <c r="G79" s="35"/>
      <c r="H79" s="36"/>
      <c r="I79" s="39"/>
      <c r="J79" s="41">
        <f>J76+J77</f>
        <v>0</v>
      </c>
      <c r="K79" s="202"/>
    </row>
    <row r="80" spans="1:11" ht="13.5" thickBot="1">
      <c r="A80" s="62">
        <f t="shared" si="12"/>
        <v>78</v>
      </c>
      <c r="B80" s="43"/>
      <c r="C80" s="25"/>
      <c r="D80" s="40" t="s">
        <v>107</v>
      </c>
      <c r="E80" s="33"/>
      <c r="F80" s="64"/>
      <c r="G80" s="35"/>
      <c r="H80" s="36"/>
      <c r="I80" s="36"/>
      <c r="J80" s="44">
        <f>H78+J79</f>
        <v>0</v>
      </c>
      <c r="K80" s="202"/>
    </row>
    <row r="81" spans="1:10" ht="16.5" thickTop="1">
      <c r="A81" s="62">
        <f t="shared" si="12"/>
        <v>79</v>
      </c>
      <c r="B81" s="15"/>
      <c r="C81" s="6"/>
      <c r="D81" s="45" t="s">
        <v>118</v>
      </c>
      <c r="E81" s="55"/>
      <c r="F81" s="64"/>
      <c r="G81" s="49"/>
      <c r="H81" s="50"/>
      <c r="I81" s="50"/>
      <c r="J81" s="36"/>
    </row>
    <row r="82" spans="1:10">
      <c r="A82" s="62">
        <f t="shared" si="12"/>
        <v>80</v>
      </c>
      <c r="B82" s="195"/>
      <c r="C82" s="6"/>
      <c r="D82" s="196" t="s">
        <v>45</v>
      </c>
      <c r="E82" s="203" t="s">
        <v>1</v>
      </c>
      <c r="F82" s="204">
        <v>45</v>
      </c>
      <c r="G82" s="104"/>
      <c r="H82" s="205"/>
      <c r="I82" s="39"/>
      <c r="J82" s="39">
        <f t="shared" ref="J82:J85" si="18">F82*I82</f>
        <v>0</v>
      </c>
    </row>
    <row r="83" spans="1:10">
      <c r="A83" s="62">
        <f t="shared" si="12"/>
        <v>81</v>
      </c>
      <c r="B83" s="195"/>
      <c r="C83" s="6"/>
      <c r="D83" s="196" t="s">
        <v>46</v>
      </c>
      <c r="E83" s="203" t="s">
        <v>1</v>
      </c>
      <c r="F83" s="204">
        <v>45</v>
      </c>
      <c r="G83" s="104"/>
      <c r="H83" s="205"/>
      <c r="I83" s="39"/>
      <c r="J83" s="39">
        <f t="shared" si="18"/>
        <v>0</v>
      </c>
    </row>
    <row r="84" spans="1:10">
      <c r="A84" s="62">
        <f t="shared" si="12"/>
        <v>82</v>
      </c>
      <c r="B84" s="195"/>
      <c r="C84" s="6"/>
      <c r="D84" s="196" t="s">
        <v>47</v>
      </c>
      <c r="E84" s="203" t="s">
        <v>1</v>
      </c>
      <c r="F84" s="204">
        <v>8</v>
      </c>
      <c r="G84" s="104"/>
      <c r="H84" s="205"/>
      <c r="I84" s="39"/>
      <c r="J84" s="39">
        <f t="shared" si="18"/>
        <v>0</v>
      </c>
    </row>
    <row r="85" spans="1:10">
      <c r="A85" s="62">
        <f t="shared" si="12"/>
        <v>83</v>
      </c>
      <c r="B85" s="195"/>
      <c r="C85" s="6"/>
      <c r="D85" s="196" t="s">
        <v>2</v>
      </c>
      <c r="E85" s="203" t="s">
        <v>1</v>
      </c>
      <c r="F85" s="204">
        <v>2</v>
      </c>
      <c r="G85" s="104"/>
      <c r="H85" s="205"/>
      <c r="I85" s="39"/>
      <c r="J85" s="39">
        <f t="shared" si="18"/>
        <v>0</v>
      </c>
    </row>
    <row r="86" spans="1:10" ht="15.75">
      <c r="A86" s="62">
        <f t="shared" si="12"/>
        <v>84</v>
      </c>
      <c r="B86" s="67"/>
      <c r="C86" s="65"/>
      <c r="D86" s="66" t="s">
        <v>3</v>
      </c>
      <c r="E86" s="206"/>
      <c r="F86" s="207"/>
      <c r="G86" s="104"/>
      <c r="H86" s="205"/>
      <c r="I86" s="39"/>
      <c r="J86" s="39"/>
    </row>
    <row r="87" spans="1:10" ht="15">
      <c r="A87" s="62">
        <f t="shared" si="12"/>
        <v>85</v>
      </c>
      <c r="B87" s="13"/>
      <c r="C87" s="65"/>
      <c r="D87" s="3" t="s">
        <v>82</v>
      </c>
      <c r="E87" s="208" t="s">
        <v>1</v>
      </c>
      <c r="F87" s="204">
        <v>55</v>
      </c>
      <c r="G87" s="104"/>
      <c r="H87" s="205"/>
      <c r="I87" s="39"/>
      <c r="J87" s="39">
        <f t="shared" ref="J87:J90" si="19">F87*I87</f>
        <v>0</v>
      </c>
    </row>
    <row r="88" spans="1:10" ht="15">
      <c r="A88" s="62">
        <f t="shared" si="12"/>
        <v>86</v>
      </c>
      <c r="B88" s="13"/>
      <c r="C88" s="65"/>
      <c r="D88" s="3" t="s">
        <v>18</v>
      </c>
      <c r="E88" s="208" t="s">
        <v>1</v>
      </c>
      <c r="F88" s="204">
        <v>146</v>
      </c>
      <c r="G88" s="104"/>
      <c r="H88" s="205"/>
      <c r="I88" s="39"/>
      <c r="J88" s="39">
        <f t="shared" si="19"/>
        <v>0</v>
      </c>
    </row>
    <row r="89" spans="1:10" ht="15">
      <c r="A89" s="62">
        <f t="shared" si="12"/>
        <v>87</v>
      </c>
      <c r="B89" s="209"/>
      <c r="C89" s="65"/>
      <c r="D89" s="1" t="s">
        <v>24</v>
      </c>
      <c r="E89" s="2" t="s">
        <v>1</v>
      </c>
      <c r="F89" s="204">
        <v>73</v>
      </c>
      <c r="G89" s="104"/>
      <c r="H89" s="205"/>
      <c r="I89" s="39"/>
      <c r="J89" s="39">
        <f t="shared" si="19"/>
        <v>0</v>
      </c>
    </row>
    <row r="90" spans="1:10" ht="15">
      <c r="A90" s="62">
        <f t="shared" si="12"/>
        <v>88</v>
      </c>
      <c r="B90" s="195"/>
      <c r="C90" s="65"/>
      <c r="D90" s="196" t="s">
        <v>66</v>
      </c>
      <c r="E90" s="100" t="s">
        <v>79</v>
      </c>
      <c r="F90" s="204">
        <v>1</v>
      </c>
      <c r="G90" s="104"/>
      <c r="H90" s="205"/>
      <c r="I90" s="39"/>
      <c r="J90" s="39">
        <f t="shared" si="19"/>
        <v>0</v>
      </c>
    </row>
    <row r="91" spans="1:10" ht="15.75">
      <c r="A91" s="62">
        <f t="shared" si="12"/>
        <v>89</v>
      </c>
      <c r="B91" s="209"/>
      <c r="C91" s="65"/>
      <c r="D91" s="210" t="s">
        <v>67</v>
      </c>
      <c r="E91" s="211"/>
      <c r="F91" s="212"/>
      <c r="G91" s="104"/>
      <c r="H91" s="205"/>
      <c r="I91" s="39"/>
      <c r="J91" s="39"/>
    </row>
    <row r="92" spans="1:10" ht="15">
      <c r="A92" s="62">
        <f t="shared" si="12"/>
        <v>90</v>
      </c>
      <c r="B92" s="209"/>
      <c r="C92" s="65"/>
      <c r="D92" s="213" t="s">
        <v>149</v>
      </c>
      <c r="E92" s="214" t="s">
        <v>1</v>
      </c>
      <c r="F92" s="204">
        <v>2</v>
      </c>
      <c r="G92" s="104"/>
      <c r="H92" s="205"/>
      <c r="I92" s="39"/>
      <c r="J92" s="39">
        <f t="shared" ref="J92:J97" si="20">F92*I92</f>
        <v>0</v>
      </c>
    </row>
    <row r="93" spans="1:10" ht="15">
      <c r="A93" s="62">
        <f t="shared" si="12"/>
        <v>91</v>
      </c>
      <c r="B93" s="209"/>
      <c r="C93" s="65"/>
      <c r="D93" s="215" t="s">
        <v>144</v>
      </c>
      <c r="E93" s="214" t="s">
        <v>1</v>
      </c>
      <c r="F93" s="204">
        <v>4</v>
      </c>
      <c r="G93" s="104"/>
      <c r="H93" s="205"/>
      <c r="I93" s="39"/>
      <c r="J93" s="39">
        <f t="shared" si="20"/>
        <v>0</v>
      </c>
    </row>
    <row r="94" spans="1:10" ht="15">
      <c r="A94" s="62">
        <f t="shared" si="12"/>
        <v>92</v>
      </c>
      <c r="B94" s="209"/>
      <c r="C94" s="65"/>
      <c r="D94" s="215" t="s">
        <v>68</v>
      </c>
      <c r="E94" s="214" t="s">
        <v>1</v>
      </c>
      <c r="F94" s="204">
        <v>2</v>
      </c>
      <c r="G94" s="104"/>
      <c r="H94" s="205"/>
      <c r="I94" s="39"/>
      <c r="J94" s="39">
        <f t="shared" si="20"/>
        <v>0</v>
      </c>
    </row>
    <row r="95" spans="1:10" ht="15">
      <c r="A95" s="62">
        <f t="shared" si="12"/>
        <v>93</v>
      </c>
      <c r="B95" s="209"/>
      <c r="C95" s="65"/>
      <c r="D95" s="215" t="s">
        <v>143</v>
      </c>
      <c r="E95" s="214" t="s">
        <v>1</v>
      </c>
      <c r="F95" s="204">
        <v>2</v>
      </c>
      <c r="G95" s="104"/>
      <c r="H95" s="205"/>
      <c r="I95" s="39"/>
      <c r="J95" s="39">
        <f t="shared" si="20"/>
        <v>0</v>
      </c>
    </row>
    <row r="96" spans="1:10" ht="15">
      <c r="A96" s="62">
        <f t="shared" si="12"/>
        <v>94</v>
      </c>
      <c r="B96" s="209"/>
      <c r="C96" s="65"/>
      <c r="D96" s="215" t="s">
        <v>142</v>
      </c>
      <c r="E96" s="214" t="s">
        <v>1</v>
      </c>
      <c r="F96" s="204">
        <v>4</v>
      </c>
      <c r="G96" s="104"/>
      <c r="H96" s="205"/>
      <c r="I96" s="39"/>
      <c r="J96" s="39">
        <f t="shared" si="20"/>
        <v>0</v>
      </c>
    </row>
    <row r="97" spans="1:10" ht="15">
      <c r="A97" s="62">
        <f t="shared" si="12"/>
        <v>95</v>
      </c>
      <c r="B97" s="209"/>
      <c r="C97" s="65"/>
      <c r="D97" s="215" t="s">
        <v>69</v>
      </c>
      <c r="E97" s="216" t="s">
        <v>1</v>
      </c>
      <c r="F97" s="204">
        <v>2</v>
      </c>
      <c r="G97" s="104"/>
      <c r="H97" s="205"/>
      <c r="I97" s="39"/>
      <c r="J97" s="39">
        <f t="shared" si="20"/>
        <v>0</v>
      </c>
    </row>
    <row r="98" spans="1:10" ht="16.5" thickBot="1">
      <c r="A98" s="62">
        <f t="shared" si="12"/>
        <v>96</v>
      </c>
      <c r="B98" s="15"/>
      <c r="C98" s="65"/>
      <c r="D98" s="56" t="s">
        <v>108</v>
      </c>
      <c r="E98" s="57"/>
      <c r="F98" s="217"/>
      <c r="G98" s="58"/>
      <c r="H98" s="59"/>
      <c r="I98" s="59"/>
      <c r="J98" s="44">
        <f>SUM(J82:J97)</f>
        <v>0</v>
      </c>
    </row>
    <row r="99" spans="1:10" ht="16.5" thickTop="1">
      <c r="A99" s="62">
        <f t="shared" si="12"/>
        <v>97</v>
      </c>
      <c r="B99" s="67"/>
      <c r="C99" s="66"/>
      <c r="D99" s="218" t="s">
        <v>11</v>
      </c>
      <c r="E99" s="68"/>
      <c r="F99" s="204"/>
      <c r="G99" s="101"/>
      <c r="H99" s="17"/>
      <c r="I99" s="24"/>
      <c r="J99" s="3"/>
    </row>
    <row r="100" spans="1:10" ht="15">
      <c r="A100" s="62">
        <f t="shared" si="12"/>
        <v>98</v>
      </c>
      <c r="B100" s="195"/>
      <c r="C100" s="3"/>
      <c r="D100" s="196" t="s">
        <v>12</v>
      </c>
      <c r="E100" s="100" t="s">
        <v>1</v>
      </c>
      <c r="F100" s="204">
        <v>2432</v>
      </c>
      <c r="G100" s="219"/>
      <c r="H100" s="220"/>
      <c r="I100" s="39"/>
      <c r="J100" s="39">
        <f t="shared" ref="J100:J105" si="21">F100*I100</f>
        <v>0</v>
      </c>
    </row>
    <row r="101" spans="1:10" ht="15">
      <c r="A101" s="62">
        <f t="shared" si="12"/>
        <v>99</v>
      </c>
      <c r="B101" s="195"/>
      <c r="C101" s="3"/>
      <c r="D101" s="196" t="s">
        <v>72</v>
      </c>
      <c r="E101" s="100" t="s">
        <v>26</v>
      </c>
      <c r="F101" s="204">
        <v>500</v>
      </c>
      <c r="G101" s="219"/>
      <c r="H101" s="220"/>
      <c r="I101" s="39"/>
      <c r="J101" s="39">
        <f t="shared" si="21"/>
        <v>0</v>
      </c>
    </row>
    <row r="102" spans="1:10" ht="15">
      <c r="A102" s="62">
        <f t="shared" si="12"/>
        <v>100</v>
      </c>
      <c r="B102" s="195"/>
      <c r="C102" s="3"/>
      <c r="D102" s="196" t="s">
        <v>73</v>
      </c>
      <c r="E102" s="100" t="s">
        <v>1</v>
      </c>
      <c r="F102" s="204">
        <v>4</v>
      </c>
      <c r="G102" s="219"/>
      <c r="H102" s="220"/>
      <c r="I102" s="39"/>
      <c r="J102" s="39">
        <f t="shared" si="21"/>
        <v>0</v>
      </c>
    </row>
    <row r="103" spans="1:10" ht="15">
      <c r="A103" s="62">
        <f t="shared" si="12"/>
        <v>101</v>
      </c>
      <c r="B103" s="195"/>
      <c r="C103" s="3"/>
      <c r="D103" s="196" t="s">
        <v>74</v>
      </c>
      <c r="E103" s="100" t="s">
        <v>1</v>
      </c>
      <c r="F103" s="204">
        <v>1</v>
      </c>
      <c r="G103" s="219"/>
      <c r="H103" s="220"/>
      <c r="I103" s="39"/>
      <c r="J103" s="39">
        <f t="shared" si="21"/>
        <v>0</v>
      </c>
    </row>
    <row r="104" spans="1:10" ht="15">
      <c r="A104" s="62">
        <f t="shared" si="12"/>
        <v>102</v>
      </c>
      <c r="B104" s="195"/>
      <c r="C104" s="3"/>
      <c r="D104" s="196" t="s">
        <v>75</v>
      </c>
      <c r="E104" s="100" t="s">
        <v>1</v>
      </c>
      <c r="F104" s="204">
        <v>1</v>
      </c>
      <c r="G104" s="219"/>
      <c r="H104" s="220"/>
      <c r="I104" s="39"/>
      <c r="J104" s="39">
        <f t="shared" si="21"/>
        <v>0</v>
      </c>
    </row>
    <row r="105" spans="1:10" ht="15">
      <c r="A105" s="62">
        <f t="shared" si="12"/>
        <v>103</v>
      </c>
      <c r="B105" s="195"/>
      <c r="C105" s="3"/>
      <c r="D105" s="196" t="s">
        <v>77</v>
      </c>
      <c r="E105" s="100" t="s">
        <v>1</v>
      </c>
      <c r="F105" s="204">
        <v>1</v>
      </c>
      <c r="G105" s="219"/>
      <c r="H105" s="220"/>
      <c r="I105" s="39"/>
      <c r="J105" s="39">
        <f t="shared" si="21"/>
        <v>0</v>
      </c>
    </row>
    <row r="106" spans="1:10" ht="16.5" thickBot="1">
      <c r="A106" s="62">
        <f t="shared" si="12"/>
        <v>104</v>
      </c>
      <c r="B106" s="15"/>
      <c r="C106" s="6"/>
      <c r="D106" s="56" t="s">
        <v>109</v>
      </c>
      <c r="E106" s="57"/>
      <c r="F106" s="217"/>
      <c r="G106" s="58"/>
      <c r="H106" s="59"/>
      <c r="I106" s="59"/>
      <c r="J106" s="44">
        <f>SUM(J100:J105)</f>
        <v>0</v>
      </c>
    </row>
    <row r="107" spans="1:10" ht="15.75" thickTop="1">
      <c r="A107" s="30"/>
      <c r="B107" s="221"/>
      <c r="C107" s="65"/>
      <c r="D107" s="222"/>
      <c r="E107" s="223"/>
      <c r="F107" s="224"/>
      <c r="G107" s="219"/>
      <c r="H107" s="220"/>
      <c r="I107" s="220"/>
      <c r="J107" s="65"/>
    </row>
    <row r="108" spans="1:10" ht="15">
      <c r="B108" s="179" t="s">
        <v>139</v>
      </c>
      <c r="C108" s="124"/>
      <c r="D108" s="124"/>
      <c r="E108" s="124"/>
      <c r="F108" s="124"/>
      <c r="G108" s="124"/>
    </row>
    <row r="109" spans="1:10" ht="45.75" customHeight="1">
      <c r="B109" s="256" t="s">
        <v>140</v>
      </c>
      <c r="C109" s="256"/>
      <c r="D109" s="256"/>
      <c r="E109" s="256"/>
      <c r="F109" s="256"/>
      <c r="G109" s="256"/>
      <c r="H109" s="256"/>
      <c r="I109" s="256"/>
      <c r="J109" s="256"/>
    </row>
  </sheetData>
  <mergeCells count="7">
    <mergeCell ref="B109:J109"/>
    <mergeCell ref="K1:K2"/>
    <mergeCell ref="A1:A2"/>
    <mergeCell ref="B1:B2"/>
    <mergeCell ref="D1:D2"/>
    <mergeCell ref="E1:E2"/>
    <mergeCell ref="F1:F2"/>
  </mergeCells>
  <printOptions gridLines="1"/>
  <pageMargins left="0.43307086614173229" right="0.27559055118110237" top="0.70866141732283472" bottom="0.59055118110236227" header="0.31496062992125984" footer="0.23622047244094491"/>
  <pageSetup paperSize="9" scale="90" orientation="landscape" r:id="rId1"/>
  <headerFooter>
    <oddHeader>&amp;C&amp;"Arial,tučné kurzíva"&amp;14SOUPIS PRACÍ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KrList</vt:lpstr>
      <vt:lpstr>Rekap</vt:lpstr>
      <vt:lpstr>SP</vt:lpstr>
      <vt:lpstr>Rekap!Názvy_tisku</vt:lpstr>
      <vt:lpstr>SP!Názvy_tisku</vt:lpstr>
    </vt:vector>
  </TitlesOfParts>
  <Company>RMElektro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Miroslav Rek</dc:creator>
  <cp:lastModifiedBy>RME</cp:lastModifiedBy>
  <cp:lastPrinted>2020-03-31T16:33:45Z</cp:lastPrinted>
  <dcterms:created xsi:type="dcterms:W3CDTF">1997-02-15T12:55:11Z</dcterms:created>
  <dcterms:modified xsi:type="dcterms:W3CDTF">2022-09-23T08:54:12Z</dcterms:modified>
</cp:coreProperties>
</file>